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MK Husova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000 - Vedlejší rozpočt...'!$C$79:$K$93</definedName>
    <definedName name="_xlnm.Print_Area" localSheetId="1">'SO 000 - Vedlejší rozpočt...'!$C$4:$J$39,'SO 000 - Vedlejší rozpočt...'!$C$45:$J$61,'SO 000 - Vedlejší rozpočt...'!$C$67:$K$93</definedName>
    <definedName name="_xlnm.Print_Titles" localSheetId="1">'SO 000 - Vedlejší rozpočt...'!$79:$79</definedName>
    <definedName name="_xlnm._FilterDatabase" localSheetId="2" hidden="1">'SO 101 - MK Husova'!$C$90:$K$773</definedName>
    <definedName name="_xlnm.Print_Area" localSheetId="2">'SO 101 - MK Husova'!$C$4:$J$39,'SO 101 - MK Husova'!$C$45:$J$72,'SO 101 - MK Husova'!$C$78:$K$773</definedName>
    <definedName name="_xlnm.Print_Titles" localSheetId="2">'SO 101 - MK Husova'!$90:$90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772"/>
  <c r="BH772"/>
  <c r="BG772"/>
  <c r="BF772"/>
  <c r="T772"/>
  <c r="R772"/>
  <c r="P772"/>
  <c r="BI769"/>
  <c r="BH769"/>
  <c r="BG769"/>
  <c r="BF769"/>
  <c r="T769"/>
  <c r="R769"/>
  <c r="P769"/>
  <c r="BI765"/>
  <c r="BH765"/>
  <c r="BG765"/>
  <c r="BF765"/>
  <c r="T765"/>
  <c r="T764"/>
  <c r="R765"/>
  <c r="R764"/>
  <c r="P765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35"/>
  <c r="BH735"/>
  <c r="BG735"/>
  <c r="BF735"/>
  <c r="T735"/>
  <c r="R735"/>
  <c r="P735"/>
  <c r="BI716"/>
  <c r="BH716"/>
  <c r="BG716"/>
  <c r="BF716"/>
  <c r="T716"/>
  <c r="R716"/>
  <c r="P716"/>
  <c r="BI714"/>
  <c r="BH714"/>
  <c r="BG714"/>
  <c r="BF714"/>
  <c r="T714"/>
  <c r="R714"/>
  <c r="P714"/>
  <c r="BI709"/>
  <c r="BH709"/>
  <c r="BG709"/>
  <c r="BF709"/>
  <c r="T709"/>
  <c r="R709"/>
  <c r="P709"/>
  <c r="BI706"/>
  <c r="BH706"/>
  <c r="BG706"/>
  <c r="BF706"/>
  <c r="T706"/>
  <c r="R706"/>
  <c r="P706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1"/>
  <c r="BH671"/>
  <c r="BG671"/>
  <c r="BF671"/>
  <c r="T671"/>
  <c r="R671"/>
  <c r="P671"/>
  <c r="BI670"/>
  <c r="BH670"/>
  <c r="BG670"/>
  <c r="BF670"/>
  <c r="T670"/>
  <c r="R670"/>
  <c r="P670"/>
  <c r="BI663"/>
  <c r="BH663"/>
  <c r="BG663"/>
  <c r="BF663"/>
  <c r="T663"/>
  <c r="R663"/>
  <c r="P663"/>
  <c r="BI659"/>
  <c r="BH659"/>
  <c r="BG659"/>
  <c r="BF659"/>
  <c r="T659"/>
  <c r="R659"/>
  <c r="P659"/>
  <c r="BI642"/>
  <c r="BH642"/>
  <c r="BG642"/>
  <c r="BF642"/>
  <c r="T642"/>
  <c r="R642"/>
  <c r="P642"/>
  <c r="BI640"/>
  <c r="BH640"/>
  <c r="BG640"/>
  <c r="BF640"/>
  <c r="T640"/>
  <c r="R640"/>
  <c r="P640"/>
  <c r="BI630"/>
  <c r="BH630"/>
  <c r="BG630"/>
  <c r="BF630"/>
  <c r="T630"/>
  <c r="R630"/>
  <c r="P630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8"/>
  <c r="BH608"/>
  <c r="BG608"/>
  <c r="BF608"/>
  <c r="T608"/>
  <c r="R608"/>
  <c r="P608"/>
  <c r="BI600"/>
  <c r="BH600"/>
  <c r="BG600"/>
  <c r="BF600"/>
  <c r="T600"/>
  <c r="R600"/>
  <c r="P600"/>
  <c r="BI598"/>
  <c r="BH598"/>
  <c r="BG598"/>
  <c r="BF598"/>
  <c r="T598"/>
  <c r="R598"/>
  <c r="P598"/>
  <c r="BI578"/>
  <c r="BH578"/>
  <c r="BG578"/>
  <c r="BF578"/>
  <c r="T578"/>
  <c r="R578"/>
  <c r="P578"/>
  <c r="BI572"/>
  <c r="BH572"/>
  <c r="BG572"/>
  <c r="BF572"/>
  <c r="T572"/>
  <c r="R572"/>
  <c r="P572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5"/>
  <c r="BH525"/>
  <c r="BG525"/>
  <c r="BF525"/>
  <c r="T525"/>
  <c r="R525"/>
  <c r="P525"/>
  <c r="BI524"/>
  <c r="BH524"/>
  <c r="BG524"/>
  <c r="BF524"/>
  <c r="T524"/>
  <c r="R524"/>
  <c r="P524"/>
  <c r="BI520"/>
  <c r="BH520"/>
  <c r="BG520"/>
  <c r="BF520"/>
  <c r="T520"/>
  <c r="R520"/>
  <c r="P520"/>
  <c r="BI516"/>
  <c r="BH516"/>
  <c r="BG516"/>
  <c r="BF516"/>
  <c r="T516"/>
  <c r="R516"/>
  <c r="P516"/>
  <c r="BI513"/>
  <c r="BH513"/>
  <c r="BG513"/>
  <c r="BF513"/>
  <c r="T513"/>
  <c r="R513"/>
  <c r="P513"/>
  <c r="BI511"/>
  <c r="BH511"/>
  <c r="BG511"/>
  <c r="BF511"/>
  <c r="T511"/>
  <c r="R511"/>
  <c r="P511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0"/>
  <c r="BH480"/>
  <c r="BG480"/>
  <c r="BF480"/>
  <c r="T480"/>
  <c r="R480"/>
  <c r="P480"/>
  <c r="BI478"/>
  <c r="BH478"/>
  <c r="BG478"/>
  <c r="BF478"/>
  <c r="T478"/>
  <c r="R478"/>
  <c r="P478"/>
  <c r="BI474"/>
  <c r="BH474"/>
  <c r="BG474"/>
  <c r="BF474"/>
  <c r="T474"/>
  <c r="R474"/>
  <c r="P474"/>
  <c r="BI468"/>
  <c r="BH468"/>
  <c r="BG468"/>
  <c r="BF468"/>
  <c r="T468"/>
  <c r="R468"/>
  <c r="P468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48"/>
  <c r="BH448"/>
  <c r="BG448"/>
  <c r="BF448"/>
  <c r="T448"/>
  <c r="R448"/>
  <c r="P448"/>
  <c r="BI442"/>
  <c r="BH442"/>
  <c r="BG442"/>
  <c r="BF442"/>
  <c r="T442"/>
  <c r="R442"/>
  <c r="P442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0"/>
  <c r="BH420"/>
  <c r="BG420"/>
  <c r="BF420"/>
  <c r="T420"/>
  <c r="R420"/>
  <c r="P420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2"/>
  <c r="BH402"/>
  <c r="BG402"/>
  <c r="BF402"/>
  <c r="T402"/>
  <c r="R402"/>
  <c r="P402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5"/>
  <c r="BH385"/>
  <c r="BG385"/>
  <c r="BF385"/>
  <c r="T385"/>
  <c r="R385"/>
  <c r="P385"/>
  <c r="BI382"/>
  <c r="BH382"/>
  <c r="BG382"/>
  <c r="BF382"/>
  <c r="T382"/>
  <c r="T381"/>
  <c r="R382"/>
  <c r="R381"/>
  <c r="P382"/>
  <c r="P381"/>
  <c r="BI376"/>
  <c r="BH376"/>
  <c r="BG376"/>
  <c r="BF376"/>
  <c r="T376"/>
  <c r="R376"/>
  <c r="P376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R307"/>
  <c r="P307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70"/>
  <c r="BH270"/>
  <c r="BG270"/>
  <c r="BF270"/>
  <c r="T270"/>
  <c r="R270"/>
  <c r="P270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12"/>
  <c r="BH212"/>
  <c r="BG212"/>
  <c r="BF212"/>
  <c r="T212"/>
  <c r="R212"/>
  <c r="P212"/>
  <c r="BI199"/>
  <c r="BH199"/>
  <c r="BG199"/>
  <c r="BF199"/>
  <c r="T199"/>
  <c r="R199"/>
  <c r="P199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52"/>
  <c r="E7"/>
  <c r="E81"/>
  <c i="2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52"/>
  <c r="E7"/>
  <c r="E70"/>
  <c i="1" r="L50"/>
  <c r="AM50"/>
  <c r="AM49"/>
  <c r="L49"/>
  <c r="AM47"/>
  <c r="L47"/>
  <c r="L45"/>
  <c r="L44"/>
  <c r="AS54"/>
  <c i="3" r="J553"/>
  <c r="J249"/>
  <c r="J511"/>
  <c r="J671"/>
  <c r="J458"/>
  <c r="BK511"/>
  <c r="BK132"/>
  <c i="2" r="BK90"/>
  <c i="3" r="BK548"/>
  <c r="BK758"/>
  <c r="BK420"/>
  <c r="BK188"/>
  <c r="J348"/>
  <c r="J687"/>
  <c r="BK406"/>
  <c r="J542"/>
  <c r="J163"/>
  <c i="2" r="BK92"/>
  <c i="3" r="BK681"/>
  <c r="J124"/>
  <c r="J505"/>
  <c r="BK248"/>
  <c r="BK462"/>
  <c r="J141"/>
  <c r="J536"/>
  <c r="J132"/>
  <c r="BK369"/>
  <c r="BK101"/>
  <c i="2" r="J93"/>
  <c i="3" r="J436"/>
  <c r="J565"/>
  <c r="BK254"/>
  <c r="BK520"/>
  <c r="J212"/>
  <c r="BK614"/>
  <c r="J431"/>
  <c r="J670"/>
  <c r="BK687"/>
  <c r="J765"/>
  <c r="J406"/>
  <c r="BK754"/>
  <c r="J309"/>
  <c r="J642"/>
  <c r="J520"/>
  <c r="BK148"/>
  <c i="2" r="J87"/>
  <c i="3" r="BK551"/>
  <c r="J110"/>
  <c r="J762"/>
  <c r="BK458"/>
  <c r="J346"/>
  <c r="BK709"/>
  <c r="J337"/>
  <c r="BK524"/>
  <c r="BK600"/>
  <c r="J698"/>
  <c r="J376"/>
  <c r="J772"/>
  <c r="J433"/>
  <c r="J175"/>
  <c r="BK331"/>
  <c r="BK557"/>
  <c r="BK152"/>
  <c r="BK367"/>
  <c i="2" r="BK93"/>
  <c i="3" r="J557"/>
  <c r="J331"/>
  <c r="BK568"/>
  <c r="J307"/>
  <c r="BK478"/>
  <c r="J114"/>
  <c r="BK562"/>
  <c r="J252"/>
  <c r="BK486"/>
  <c r="BK106"/>
  <c i="2" r="BK91"/>
  <c i="3" r="J484"/>
  <c r="BK616"/>
  <c r="J735"/>
  <c r="BK431"/>
  <c r="BK178"/>
  <c r="BK559"/>
  <c r="BK529"/>
  <c r="J182"/>
  <c i="2" r="BK82"/>
  <c i="3" r="BK534"/>
  <c r="J94"/>
  <c r="J486"/>
  <c r="J102"/>
  <c r="BK448"/>
  <c r="J101"/>
  <c r="BK542"/>
  <c r="BK175"/>
  <c r="BK348"/>
  <c r="J598"/>
  <c r="BK760"/>
  <c r="J385"/>
  <c r="J612"/>
  <c r="J106"/>
  <c r="BK642"/>
  <c r="BK400"/>
  <c r="BK765"/>
  <c r="J532"/>
  <c r="J351"/>
  <c r="BK567"/>
  <c r="BK678"/>
  <c r="J293"/>
  <c r="J529"/>
  <c r="J228"/>
  <c r="J560"/>
  <c r="BK94"/>
  <c r="BK556"/>
  <c r="BK141"/>
  <c r="J499"/>
  <c r="BK118"/>
  <c i="2" r="J88"/>
  <c i="3" r="BK532"/>
  <c r="J148"/>
  <c r="J513"/>
  <c r="BK663"/>
  <c r="BK454"/>
  <c r="J99"/>
  <c r="BK544"/>
  <c r="BK612"/>
  <c r="J314"/>
  <c r="BK611"/>
  <c r="BK692"/>
  <c r="J429"/>
  <c r="J548"/>
  <c r="J714"/>
  <c r="J420"/>
  <c r="J237"/>
  <c r="BK513"/>
  <c r="BK525"/>
  <c r="J619"/>
  <c r="J701"/>
  <c r="J343"/>
  <c r="BK572"/>
  <c r="BK410"/>
  <c r="J608"/>
  <c r="J396"/>
  <c r="BK772"/>
  <c r="J478"/>
  <c r="BK99"/>
  <c r="J333"/>
  <c i="2" r="J84"/>
  <c i="3" r="J556"/>
  <c r="BK714"/>
  <c r="BK351"/>
  <c r="J706"/>
  <c r="J357"/>
  <c r="BK735"/>
  <c r="J489"/>
  <c r="BK619"/>
  <c r="J259"/>
  <c i="2" r="J89"/>
  <c i="3" r="J546"/>
  <c r="J568"/>
  <c r="BK256"/>
  <c r="BK701"/>
  <c r="BK433"/>
  <c r="BK182"/>
  <c r="BK629"/>
  <c r="BK124"/>
  <c r="BK489"/>
  <c r="BK102"/>
  <c i="2" r="J85"/>
  <c i="3" r="BK335"/>
  <c r="J610"/>
  <c r="BK436"/>
  <c r="J199"/>
  <c r="J684"/>
  <c r="BK442"/>
  <c r="BK97"/>
  <c r="J340"/>
  <c r="J678"/>
  <c i="2" r="J91"/>
  <c i="3" r="J480"/>
  <c r="J627"/>
  <c r="J371"/>
  <c r="J578"/>
  <c r="BK171"/>
  <c r="BK505"/>
  <c r="J534"/>
  <c r="BK212"/>
  <c i="2" r="J92"/>
  <c i="3" r="J629"/>
  <c r="J621"/>
  <c r="BK343"/>
  <c r="J567"/>
  <c r="BK167"/>
  <c r="BK546"/>
  <c r="J171"/>
  <c r="J392"/>
  <c r="J566"/>
  <c r="BK598"/>
  <c r="BK762"/>
  <c r="J474"/>
  <c r="J769"/>
  <c r="BK499"/>
  <c r="BK314"/>
  <c r="J630"/>
  <c r="BK297"/>
  <c r="J501"/>
  <c r="J624"/>
  <c r="BK624"/>
  <c r="J360"/>
  <c r="BK538"/>
  <c r="J760"/>
  <c r="J408"/>
  <c r="J152"/>
  <c r="BK360"/>
  <c r="BK114"/>
  <c r="J167"/>
  <c i="2" r="BK88"/>
  <c i="3" r="J554"/>
  <c r="J188"/>
  <c r="J448"/>
  <c r="BK402"/>
  <c r="BK249"/>
  <c r="J544"/>
  <c r="BK630"/>
  <c r="BK716"/>
  <c r="J367"/>
  <c r="J382"/>
  <c r="BK621"/>
  <c r="BK371"/>
  <c r="BK293"/>
  <c r="BK627"/>
  <c r="J254"/>
  <c r="J178"/>
  <c r="J562"/>
  <c r="BK346"/>
  <c r="BK756"/>
  <c r="BK396"/>
  <c r="J758"/>
  <c r="J410"/>
  <c r="J716"/>
  <c r="J270"/>
  <c r="BK484"/>
  <c r="J681"/>
  <c i="2" r="J90"/>
  <c i="3" r="BK501"/>
  <c r="BK199"/>
  <c r="BK503"/>
  <c r="BK659"/>
  <c r="BK382"/>
  <c r="J756"/>
  <c r="BK474"/>
  <c r="BK695"/>
  <c r="BK237"/>
  <c i="2" r="J83"/>
  <c i="3" r="J400"/>
  <c r="J663"/>
  <c r="J369"/>
  <c r="BK670"/>
  <c r="BK241"/>
  <c r="BK610"/>
  <c r="BK408"/>
  <c r="J572"/>
  <c r="BK252"/>
  <c i="2" r="BK89"/>
  <c i="3" r="J709"/>
  <c r="BK327"/>
  <c r="J614"/>
  <c r="BK429"/>
  <c r="BK640"/>
  <c r="J329"/>
  <c r="BK560"/>
  <c r="J516"/>
  <c r="BK233"/>
  <c i="2" r="BK84"/>
  <c i="3" r="J659"/>
  <c r="BK333"/>
  <c r="J525"/>
  <c r="BK376"/>
  <c r="BK480"/>
  <c r="J335"/>
  <c r="BK128"/>
  <c r="BK608"/>
  <c r="J295"/>
  <c i="2" r="BK87"/>
  <c i="3" r="J524"/>
  <c r="J754"/>
  <c r="BK340"/>
  <c r="J695"/>
  <c r="BK163"/>
  <c r="J503"/>
  <c r="J233"/>
  <c r="J248"/>
  <c r="BK159"/>
  <c r="BK671"/>
  <c r="J256"/>
  <c r="J600"/>
  <c r="BK329"/>
  <c r="BK553"/>
  <c r="BK259"/>
  <c r="J611"/>
  <c r="BK355"/>
  <c r="BK110"/>
  <c r="J250"/>
  <c r="J564"/>
  <c r="BK769"/>
  <c r="BK357"/>
  <c r="J97"/>
  <c r="BK385"/>
  <c r="BK550"/>
  <c r="BK307"/>
  <c r="J616"/>
  <c r="J118"/>
  <c r="BK270"/>
  <c i="2" r="BK83"/>
  <c i="3" r="J550"/>
  <c r="BK250"/>
  <c r="J559"/>
  <c r="BK309"/>
  <c r="J538"/>
  <c r="J355"/>
  <c r="BK706"/>
  <c r="J241"/>
  <c r="J454"/>
  <c r="BK565"/>
  <c r="BK684"/>
  <c r="J159"/>
  <c r="BK392"/>
  <c r="BK468"/>
  <c r="J692"/>
  <c r="J327"/>
  <c r="BK536"/>
  <c r="J128"/>
  <c i="2" r="BK85"/>
  <c i="3" r="J468"/>
  <c r="J640"/>
  <c r="BK337"/>
  <c r="BK566"/>
  <c r="BK295"/>
  <c r="BK698"/>
  <c r="J551"/>
  <c r="J462"/>
  <c r="BK228"/>
  <c i="2" r="J82"/>
  <c i="3" r="J442"/>
  <c r="BK554"/>
  <c r="J297"/>
  <c r="BK516"/>
  <c r="BK578"/>
  <c r="BK564"/>
  <c r="J402"/>
  <c i="2" l="1" r="P81"/>
  <c r="P80"/>
  <c i="1" r="AU55"/>
  <c i="2" r="T81"/>
  <c r="T80"/>
  <c i="3" r="R93"/>
  <c r="BK354"/>
  <c r="J354"/>
  <c r="J62"/>
  <c r="R384"/>
  <c r="T409"/>
  <c r="P515"/>
  <c r="R571"/>
  <c r="R713"/>
  <c r="BK768"/>
  <c r="J768"/>
  <c r="J71"/>
  <c i="2" r="R81"/>
  <c r="R80"/>
  <c i="3" r="P93"/>
  <c r="P384"/>
  <c r="BK409"/>
  <c r="J409"/>
  <c r="J65"/>
  <c r="T515"/>
  <c r="T571"/>
  <c r="P713"/>
  <c i="2" r="BK81"/>
  <c r="J81"/>
  <c r="J60"/>
  <c i="3" r="BK93"/>
  <c r="J93"/>
  <c r="J61"/>
  <c r="P354"/>
  <c r="R354"/>
  <c r="BK384"/>
  <c r="J384"/>
  <c r="J64"/>
  <c r="P409"/>
  <c r="BK515"/>
  <c r="J515"/>
  <c r="J66"/>
  <c r="P571"/>
  <c r="BK713"/>
  <c r="J713"/>
  <c r="J68"/>
  <c r="R768"/>
  <c r="R767"/>
  <c r="T93"/>
  <c r="T92"/>
  <c r="T91"/>
  <c r="T354"/>
  <c r="T384"/>
  <c r="R409"/>
  <c r="R515"/>
  <c r="BK571"/>
  <c r="J571"/>
  <c r="J67"/>
  <c r="T713"/>
  <c r="P768"/>
  <c r="P767"/>
  <c r="T768"/>
  <c r="T767"/>
  <c r="BK381"/>
  <c r="J381"/>
  <c r="J63"/>
  <c r="BK764"/>
  <c r="J764"/>
  <c r="J69"/>
  <c r="BE560"/>
  <c r="BE572"/>
  <c r="BE610"/>
  <c r="BE621"/>
  <c r="BE629"/>
  <c r="BE659"/>
  <c r="BE663"/>
  <c r="BE671"/>
  <c r="BE687"/>
  <c r="E48"/>
  <c r="BE94"/>
  <c r="BE99"/>
  <c r="BE124"/>
  <c r="BE175"/>
  <c r="BE188"/>
  <c r="BE249"/>
  <c r="BE256"/>
  <c r="BE293"/>
  <c r="BE331"/>
  <c r="BE337"/>
  <c r="BE346"/>
  <c r="BE376"/>
  <c r="BE400"/>
  <c r="BE410"/>
  <c r="BE448"/>
  <c r="BE462"/>
  <c r="BE478"/>
  <c r="BE513"/>
  <c r="BE532"/>
  <c r="BE538"/>
  <c r="BE550"/>
  <c r="BE559"/>
  <c r="BE562"/>
  <c r="BE568"/>
  <c r="BE611"/>
  <c r="BE616"/>
  <c r="BE681"/>
  <c r="BE684"/>
  <c r="F55"/>
  <c r="J85"/>
  <c r="BE106"/>
  <c r="BE128"/>
  <c r="BE159"/>
  <c r="BE167"/>
  <c r="BE178"/>
  <c r="BE199"/>
  <c r="BE248"/>
  <c r="BE259"/>
  <c r="BE307"/>
  <c r="BE329"/>
  <c r="BE335"/>
  <c r="BE348"/>
  <c r="BE369"/>
  <c r="BE385"/>
  <c r="BE420"/>
  <c r="BE454"/>
  <c r="BE511"/>
  <c r="BE516"/>
  <c r="BE529"/>
  <c r="BE534"/>
  <c r="BE548"/>
  <c r="BE553"/>
  <c r="BE598"/>
  <c r="BE600"/>
  <c r="BE754"/>
  <c r="BE758"/>
  <c i="2" r="BK80"/>
  <c r="J80"/>
  <c i="3" r="J55"/>
  <c r="BE97"/>
  <c r="BE102"/>
  <c r="BE110"/>
  <c r="BE132"/>
  <c r="BE141"/>
  <c r="BE148"/>
  <c r="BE152"/>
  <c r="BE233"/>
  <c r="BE250"/>
  <c r="BE252"/>
  <c r="BE254"/>
  <c r="BE297"/>
  <c r="BE327"/>
  <c r="BE333"/>
  <c r="BE343"/>
  <c r="BE351"/>
  <c r="BE360"/>
  <c r="BE392"/>
  <c r="BE406"/>
  <c r="BE429"/>
  <c r="BE436"/>
  <c r="BE474"/>
  <c r="BE484"/>
  <c r="BE489"/>
  <c r="BE503"/>
  <c r="BE525"/>
  <c r="BE542"/>
  <c r="BE554"/>
  <c r="BE557"/>
  <c r="BE612"/>
  <c r="BE614"/>
  <c r="BE619"/>
  <c r="BE624"/>
  <c r="BE630"/>
  <c r="BE692"/>
  <c r="BE714"/>
  <c r="BE760"/>
  <c r="BE762"/>
  <c r="BE772"/>
  <c r="BE101"/>
  <c r="BE114"/>
  <c r="BE118"/>
  <c r="BE163"/>
  <c r="BE171"/>
  <c r="BE212"/>
  <c r="BE237"/>
  <c r="BE295"/>
  <c r="BE357"/>
  <c r="BE367"/>
  <c r="BE408"/>
  <c r="BE431"/>
  <c r="BE442"/>
  <c r="BE458"/>
  <c r="BE468"/>
  <c r="BE480"/>
  <c r="BE524"/>
  <c r="BE536"/>
  <c r="BE546"/>
  <c r="BE551"/>
  <c r="BE556"/>
  <c r="BE567"/>
  <c r="BE670"/>
  <c r="BE678"/>
  <c r="BE695"/>
  <c r="BE698"/>
  <c r="BE706"/>
  <c r="BE716"/>
  <c r="BE735"/>
  <c r="BE769"/>
  <c r="BE182"/>
  <c r="BE228"/>
  <c r="BE241"/>
  <c r="BE270"/>
  <c r="BE309"/>
  <c r="BE314"/>
  <c r="BE340"/>
  <c r="BE355"/>
  <c r="BE371"/>
  <c r="BE382"/>
  <c r="BE396"/>
  <c r="BE402"/>
  <c r="BE433"/>
  <c r="BE486"/>
  <c r="BE499"/>
  <c r="BE501"/>
  <c r="BE505"/>
  <c r="BE520"/>
  <c r="BE544"/>
  <c r="BE564"/>
  <c r="BE565"/>
  <c r="BE566"/>
  <c r="BE578"/>
  <c r="BE608"/>
  <c r="BE627"/>
  <c r="BE640"/>
  <c r="BE642"/>
  <c r="BE701"/>
  <c r="BE709"/>
  <c r="BE756"/>
  <c r="BE765"/>
  <c i="2" r="BE90"/>
  <c r="E48"/>
  <c r="BE82"/>
  <c r="BE84"/>
  <c r="F55"/>
  <c r="BE83"/>
  <c r="BE89"/>
  <c r="J74"/>
  <c r="BE87"/>
  <c r="BE88"/>
  <c r="BE91"/>
  <c r="BE92"/>
  <c r="BE93"/>
  <c r="J55"/>
  <c r="BE85"/>
  <c r="F36"/>
  <c i="1" r="BC55"/>
  <c i="2" r="F34"/>
  <c i="1" r="BA55"/>
  <c i="2" r="J30"/>
  <c i="3" r="F37"/>
  <c i="1" r="BD56"/>
  <c i="3" r="F35"/>
  <c i="1" r="BB56"/>
  <c i="3" r="F34"/>
  <c i="1" r="BA56"/>
  <c i="2" r="F35"/>
  <c i="1" r="BB55"/>
  <c i="3" r="J34"/>
  <c i="1" r="AW56"/>
  <c i="2" r="F37"/>
  <c i="1" r="BD55"/>
  <c i="2" r="J34"/>
  <c i="1" r="AW55"/>
  <c i="3" r="F36"/>
  <c i="1" r="BC56"/>
  <c i="3" l="1" r="R92"/>
  <c r="R91"/>
  <c r="P92"/>
  <c r="P91"/>
  <c i="1" r="AU56"/>
  <c i="3" r="BK92"/>
  <c r="J92"/>
  <c r="J60"/>
  <c r="BK767"/>
  <c r="J767"/>
  <c r="J70"/>
  <c i="1" r="AG55"/>
  <c i="2" r="J59"/>
  <c r="J33"/>
  <c i="1" r="AV55"/>
  <c r="AT55"/>
  <c r="AN55"/>
  <c r="AU54"/>
  <c r="BC54"/>
  <c r="W32"/>
  <c r="BA54"/>
  <c r="AW54"/>
  <c r="AK30"/>
  <c i="2" r="F33"/>
  <c i="1" r="AZ55"/>
  <c i="3" r="J33"/>
  <c i="1" r="AV56"/>
  <c r="AT56"/>
  <c r="BD54"/>
  <c r="W33"/>
  <c i="3" r="F33"/>
  <c i="1" r="AZ56"/>
  <c r="BB54"/>
  <c r="AX54"/>
  <c i="3" l="1" r="BK91"/>
  <c r="J91"/>
  <c i="2" r="J39"/>
  <c i="1" r="AY54"/>
  <c i="3" r="J30"/>
  <c i="1" r="AG56"/>
  <c r="AG54"/>
  <c r="AK26"/>
  <c r="W30"/>
  <c r="W31"/>
  <c r="AZ54"/>
  <c r="W29"/>
  <c i="3" l="1" r="J39"/>
  <c r="J59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<sst xmlns="http://schemas.openxmlformats.org/spreadsheetml/2006/main">
  <si>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</si>
  <si>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</si>
  <si>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</si>
  <si>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</si>
  <si>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</si>
  <si>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{925ed964-3625-44bb-bdc0-4b55fafcea84}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</si>
  <si>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</si>
  <si>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</si>
  <si>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</si>
  <si>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</si>
  <si>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</si>
  <si>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</si>
  <si>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</si>
  <si>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</si>
  <si>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</si>
  <si>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</si>
  <si>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</si>
  <si>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Karlovy Vary, ulice Husova - parkování</t>
  </si>
  <si>
    <t>KSO:</t>
  </si>
  <si>
    <t/>
  </si>
  <si>
    <t>CC-CZ:</t>
  </si>
  <si>
    <t>Místo:</t>
  </si>
  <si>
    <t>Karlovy Vary, ul. Husova</t>
  </si>
  <si>
    <t>Datum:</t>
  </si>
  <si>
    <t>24. 3. 2025</t>
  </si>
  <si>
    <t>Zadavatel:</t>
  </si>
  <si>
    <t>IČ:</t>
  </si>
  <si>
    <t>Statutární město Karlovy Vary</t>
  </si>
  <si>
    <t>DIČ:</t>
  </si>
  <si>
    <t>Účastník:</t>
  </si>
  <si>
    <t>Vyplň údaj</t>
  </si>
  <si>
    <t>Projektant:</t>
  </si>
  <si>
    <t>Ing. Tomáš Štembera Petráň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</si>
  <si>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</si>
  <si>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</si>
  <si>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</si>
  <si>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</si>
  <si>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</si>
  <si>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</si>
  <si>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</si>
  <si>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</si>
  <si>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</si>
  <si>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</si>
  <si>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</si>
  <si>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</si>
  <si>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</si>
  <si>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</si>
  <si>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</si>
  <si>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</si>
  <si>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</si>
  <si>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</si>
  <si>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</si>
  <si>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</si>
  <si>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</si>
  <si>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</si>
  <si>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</si>
  <si>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</si>
  <si>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</si>
  <si>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</si>
  <si>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</si>
  <si>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</si>
  <si>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</si>
  <si>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</si>
  <si>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</si>
  <si>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</si>
  <si>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</si>
  <si>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</si>
  <si>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</si>
  <si>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</si>
  <si>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</si>
  <si>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</si>
  <si>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</si>
  <si>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</si>
  <si>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</si>
  <si>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</si>
  <si>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</si>
  <si>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</si>
  <si>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</si>
  <si>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</si>
  <si>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</si>
  <si>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</si>
  <si>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{cfeb4346-2ef4-4e4a-be1e-95cd438796d6}</t>
  </si>
  <si>
    <t>2</t>
  </si>
  <si>
    <t>SO 101</t>
  </si>
  <si>
    <t>MK Husova</t>
  </si>
  <si>
    <t>{dff47b19-9c54-4dbe-beeb-25372b57cdf4}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</si>
  <si>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</si>
  <si>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</si>
  <si>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</si>
  <si>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</si>
  <si>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</si>
  <si>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</si>
  <si>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</si>
  <si>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</si>
  <si>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</si>
  <si>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</si>
  <si>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</si>
  <si>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</si>
  <si>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</si>
  <si>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</si>
  <si>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</si>
  <si>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</si>
  <si>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</si>
  <si>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</si>
  <si>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</si>
  <si>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</si>
  <si>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</si>
  <si>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</si>
  <si>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</si>
  <si>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</si>
  <si>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</si>
  <si>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VRN-x1</t>
  </si>
  <si>
    <t>Dopravně inženýrská opatření v průběhu stavby</t>
  </si>
  <si>
    <t>kpl</t>
  </si>
  <si>
    <t>4</t>
  </si>
  <si>
    <t>-991238760</t>
  </si>
  <si>
    <t>VRN-x2</t>
  </si>
  <si>
    <t>Vytýčení stávajících inženýrských sítí</t>
  </si>
  <si>
    <t>406152557</t>
  </si>
  <si>
    <t>3</t>
  </si>
  <si>
    <t>VRN-x3</t>
  </si>
  <si>
    <t>Geodetické práce v průběhu stavby - vytýčení stavby</t>
  </si>
  <si>
    <t>1486370675</t>
  </si>
  <si>
    <t>VRN-x4</t>
  </si>
  <si>
    <t>Geodetické práce po dokončení stavby - zaměření skutečného provedení</t>
  </si>
  <si>
    <t>2135530097</t>
  </si>
  <si>
    <t>P</t>
  </si>
  <si>
    <t>Poznámka k položce:_x000d_
Vyhotovení geodetické části dokumentace skutečného provedení stavby nebo geodetického podkladu pro potřeby vedení Digitální technické mapy Statutárního města Karlovy Vary a Digitální technické mapy Karlovarského kraje, obsahující geometrické, polohové a výškové určení dokončené stavby nebo technologického zařízení, zpracované a předané v souladu s §5 a ve struktuře dle příloh č. 3 a 4 vyhlášky č. 393/2020 Sb., o digitální technické mapě (vyhláška DTM), v platném znění, v aktuálně platné verzi Jednotného výměnného formátu digitální technické mapy (JVF DTM)dle §6 vyhlášky DTM.</t>
  </si>
  <si>
    <t>VRN-x5</t>
  </si>
  <si>
    <t>Geodetické práce po dokončení stavby - geometrické plány</t>
  </si>
  <si>
    <t>1580591574</t>
  </si>
  <si>
    <t>6</t>
  </si>
  <si>
    <t>VRN-x6</t>
  </si>
  <si>
    <t>Fotodokumentace průběhu stavby</t>
  </si>
  <si>
    <t>121904281</t>
  </si>
  <si>
    <t>7</t>
  </si>
  <si>
    <t>VRN-x7</t>
  </si>
  <si>
    <t>Dokumentace skutečného provedení stavby</t>
  </si>
  <si>
    <t>-1390502145</t>
  </si>
  <si>
    <t>8</t>
  </si>
  <si>
    <t>VRN-x8</t>
  </si>
  <si>
    <t>Označení stavby - informační tabule formátu A1</t>
  </si>
  <si>
    <t>1542929498</t>
  </si>
  <si>
    <t>9</t>
  </si>
  <si>
    <t>VRN-x9</t>
  </si>
  <si>
    <t>Zařízení staveniště včetně ochrany stavby z hlediska BOZP (např. oplocení, ostraha, zajištění staveniště …)</t>
  </si>
  <si>
    <t>-1372323338</t>
  </si>
  <si>
    <t>10</t>
  </si>
  <si>
    <t>VRN-x10</t>
  </si>
  <si>
    <t>Realizační dokumentace stavby</t>
  </si>
  <si>
    <t>883690135</t>
  </si>
  <si>
    <t>11</t>
  </si>
  <si>
    <t>VRN-x11</t>
  </si>
  <si>
    <t>Ztížený pohyb vozidel v centrech měst</t>
  </si>
  <si>
    <t>-1814888355</t>
  </si>
  <si>
    <t>SO 101 - MK Husova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</si>
  <si>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</si>
  <si>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</si>
  <si>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</si>
  <si>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</si>
  <si>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</si>
  <si>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</si>
  <si>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</si>
  <si>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</si>
  <si>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</si>
  <si>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</si>
  <si>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</si>
  <si>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</si>
  <si>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</si>
  <si>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</si>
  <si>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</si>
  <si>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</si>
  <si>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</si>
  <si>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</si>
  <si>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CS ÚRS 2025 01</t>
  </si>
  <si>
    <t>741334213</t>
  </si>
  <si>
    <t>Online PSC</t>
  </si>
  <si>
    <t>https://podminky.urs.cz/item/CS_URS_2025_01/111301111</t>
  </si>
  <si>
    <t>VV</t>
  </si>
  <si>
    <t>"Plocha odečtena digitálně ze situace" 610</t>
  </si>
  <si>
    <t>112251101</t>
  </si>
  <si>
    <t>Odstranění pařezů strojně s jejich vykopáním nebo vytrháním průměru přes 100 do 300 mm</t>
  </si>
  <si>
    <t>kus</t>
  </si>
  <si>
    <t>1788595395</t>
  </si>
  <si>
    <t>https://podminky.urs.cz/item/CS_URS_2025_01/112251101</t>
  </si>
  <si>
    <t>112251102</t>
  </si>
  <si>
    <t>Odstranění pařezů strojně s jejich vykopáním nebo vytrháním průměru přes 300 do 500 mm</t>
  </si>
  <si>
    <t>-2057803002</t>
  </si>
  <si>
    <t>https://podminky.urs.cz/item/CS_URS_2025_01/112251102</t>
  </si>
  <si>
    <t>001-x1</t>
  </si>
  <si>
    <t>Příplatek za odstranění pařezů v blízkosti inženýrských sítí</t>
  </si>
  <si>
    <t>1335851371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</si>
  <si>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</si>
  <si>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</si>
  <si>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-1299260130</t>
  </si>
  <si>
    <t>https://podminky.urs.cz/item/CS_URS_2025_01/113105113</t>
  </si>
  <si>
    <t>Vybourání kamenného žlabu</t>
  </si>
  <si>
    <t>"plocha odečtena digitálně ze situace * předpokládaná průměrná tloušťka 0,2 m" 115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</si>
  <si>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</si>
  <si>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</si>
  <si>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-1026895346</t>
  </si>
  <si>
    <t>https://podminky.urs.cz/item/CS_URS_2025_01/113106144</t>
  </si>
  <si>
    <t>vybourání betonové dlažby, povrchu chodníku, tl. 0,06 m</t>
  </si>
  <si>
    <t>"plocha odečtena digitálně ze situace" 76</t>
  </si>
  <si>
    <t>113106187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</si>
  <si>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</si>
  <si>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-1956841487</t>
  </si>
  <si>
    <t>https://podminky.urs.cz/item/CS_URS_2025_01/113106187</t>
  </si>
  <si>
    <t>vybourání betonové dlažby, povrchu chodníku, tl. 0,08 m</t>
  </si>
  <si>
    <t>"plocha odečtena digitálně ze situace" 30</t>
  </si>
  <si>
    <t>113106521</t>
  </si>
  <si>
    <t>Rozebrání dlažeb vozovek a ploch s přemístěním hmot na skládku na vzdálenost do 3 m nebo s naložením na dopravní prostředek, s jakoukoliv výplní spár strojně plochy jednotlivě přes 200 m2 z drobných kostek nebo odseků s ložem z kameniva těženého</t>
  </si>
  <si>
    <t>-604789563</t>
  </si>
  <si>
    <t>https://podminky.urs.cz/item/CS_URS_2025_01/113106521</t>
  </si>
  <si>
    <t>materiál bude odvezen na skládku města (KV, ul. Lidická)</t>
  </si>
  <si>
    <t>"plocha odečtena digitálně ze situace - Svobodova ul." 662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</si>
  <si>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</si>
  <si>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</si>
  <si>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2007813672</t>
  </si>
  <si>
    <t>https://podminky.urs.cz/item/CS_URS_2025_01/113107163</t>
  </si>
  <si>
    <t>vybourání konstrukcí chodníku bez asfaltového pojiva (ŠD, zemina)</t>
  </si>
  <si>
    <t>"plocha odečtena digitálně ze situace - v místě budoucího chodníkového přejezdu" 58</t>
  </si>
  <si>
    <t>"plocha odečtena digitálně ze situace - v místě budoucího chodníku" 76</t>
  </si>
  <si>
    <t>Součet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</si>
  <si>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</si>
  <si>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</si>
  <si>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-891719149</t>
  </si>
  <si>
    <t>https://podminky.urs.cz/item/CS_URS_2025_01/113107213</t>
  </si>
  <si>
    <t>vybourání konstrukcí vozovky bez asfaltového pojiva (písek, zemina)</t>
  </si>
  <si>
    <t>"plocha odečtena digitálně ze situace - Svobodova ul. předpokládaná průměrná tl. 0,26 m" 662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</si>
  <si>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</si>
  <si>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</si>
  <si>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-1992914633</t>
  </si>
  <si>
    <t>https://podminky.urs.cz/item/CS_URS_2025_01/113107222</t>
  </si>
  <si>
    <t>"plocha odečtena digitálně ze situace - v místě budoucího chodníku" 977</t>
  </si>
  <si>
    <t>113107226</t>
  </si>
  <si>
    <t>Odstranění podkladů nebo krytů strojně plochy jednotlivě přes 200 m2 s přemístěním hmot na skládku na vzdálenost do 20 m nebo s naložením na dopravní prostředek z kameniva hrubého drceného se štětem, o tl. vrstvy přes 250 do 450 mm</t>
  </si>
  <si>
    <t>2032970552</t>
  </si>
  <si>
    <t>https://podminky.urs.cz/item/CS_URS_2025_01/113107226</t>
  </si>
  <si>
    <t>vybourání konstrukcí vozovky bez asfaltového pojiva (štět, ŠD, zemina)</t>
  </si>
  <si>
    <t>"plocha odečtena digitálně ze situace - Husova ul. (část Svobodova - kolmá Husova), předpokládaná průměrná tl. 0,3 m" 1543</t>
  </si>
  <si>
    <t>"plocha odečtena digitálně ze situace - Husova ul. (část kolmá Husova - trafostanice), předpokládaná průměrná tl. 0,3 m" 441</t>
  </si>
  <si>
    <t>plocha odečtena digitálně ze situace - Husova ul. (část trafostanice - Žižkova)</t>
  </si>
  <si>
    <t>"plocha odečtena digitálně ze situace - Husova ul. (část trafostanice - Žižkova), předpokládaná průměrná tl. 0,33 m" 372</t>
  </si>
  <si>
    <t>13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</si>
  <si>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</si>
  <si>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</si>
  <si>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481383443</t>
  </si>
  <si>
    <t>https://podminky.urs.cz/item/CS_URS_2025_01/113107241</t>
  </si>
  <si>
    <t>vybourání asfaltového povrchu chodníku, průměrná tl. 0,05 m</t>
  </si>
  <si>
    <t>"plocha odečtena digitálně ze situace" 1035</t>
  </si>
  <si>
    <t>vybourání konstrukcí chodníku s asfaltovým pojivem, průměrná tl. 0,05 m - asfaltové vrstvy, penetrační makadam, asfaltový recyklát</t>
  </si>
  <si>
    <t>14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</si>
  <si>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</si>
  <si>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</si>
  <si>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1057327309</t>
  </si>
  <si>
    <t>https://podminky.urs.cz/item/CS_URS_2025_01/113107242</t>
  </si>
  <si>
    <t>vybourání konstrukcí vozovky s asfaltovým pojivem - asfaltové vrstvy, penetrační makadam, průměrná tl. 0,07 m</t>
  </si>
  <si>
    <t>"plocha odečtena digitálně ze situace - Husova ul. (část kolmá Husova - trafostanice)" 441</t>
  </si>
  <si>
    <t>15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</si>
  <si>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</si>
  <si>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</si>
  <si>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-1308217031</t>
  </si>
  <si>
    <t>https://podminky.urs.cz/item/CS_URS_2025_01/113107243</t>
  </si>
  <si>
    <t>vybourání konstrukcí vozovky s asfaltovým pojivem - asfaltové vrstvy, penetrační makadam, průměrná tl. 0,11 m</t>
  </si>
  <si>
    <t>"plocha odečtena digitálně ze situace - Husova ul. (část Svobodova - kolmá Husova)" 1543</t>
  </si>
  <si>
    <t>vybourání konstrukcí vozovky s asfaltovým pojivem - asfaltové vrstvy, penetrační makadam, průměrná tl. 0,12 m</t>
  </si>
  <si>
    <t>"plocha odečtena digitálně ze situace - Husova ul. (část trafostanice - Žižkova)" 372</t>
  </si>
  <si>
    <t>16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</si>
  <si>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</si>
  <si>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</si>
  <si>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-405657897</t>
  </si>
  <si>
    <t>https://podminky.urs.cz/item/CS_URS_2025_01/113107322</t>
  </si>
  <si>
    <t>"plocha odečtena digitálně ze situace" 16</t>
  </si>
  <si>
    <t>17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</si>
  <si>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</si>
  <si>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</si>
  <si>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685150878</t>
  </si>
  <si>
    <t>https://podminky.urs.cz/item/CS_URS_2025_01/113107323</t>
  </si>
  <si>
    <t>"plocha odečtena digitálně ze situace - v místě budoucího chodníkového přejezdu" 30</t>
  </si>
  <si>
    <t>18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</si>
  <si>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</si>
  <si>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</si>
  <si>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-301368204</t>
  </si>
  <si>
    <t>https://podminky.urs.cz/item/CS_URS_2025_01/113107332</t>
  </si>
  <si>
    <t>vybourání konstrukcí chodníku betonových, předpokládaná tl. 0,2 m</t>
  </si>
  <si>
    <t>"Plocha odečtena digitálně" 16</t>
  </si>
  <si>
    <t>19</t>
  </si>
  <si>
    <t>113154523</t>
  </si>
  <si>
    <t>Frézování živičného podkladu nebo krytu s naložením hmot na dopravní prostředek plochy do 500 m2 pruhu šířky přes 0,5 m, tloušťky vrstvy 50 mm</t>
  </si>
  <si>
    <t>-1921437982</t>
  </si>
  <si>
    <t>https://podminky.urs.cz/item/CS_URS_2025_01/113154523</t>
  </si>
  <si>
    <t>20</t>
  </si>
  <si>
    <t>113154528/R</t>
  </si>
  <si>
    <t>Frézování živičného podkladu nebo krytu s naložením hmot na dopravní prostředek plochy do 500 m2 pruhu šířky přes 0,5 m, tloušťky vrstvy 130 mm</t>
  </si>
  <si>
    <t>-1469949925</t>
  </si>
  <si>
    <t>113154537</t>
  </si>
  <si>
    <t>Frézování živičného podkladu nebo krytu s naložením hmot na dopravní prostředek plochy přes 500 do 2 000 m2 pruhu šířky do 1 m, tloušťky vrstvy 90 mm</t>
  </si>
  <si>
    <t>1032187509</t>
  </si>
  <si>
    <t>https://podminky.urs.cz/item/CS_URS_2025_01/113154537</t>
  </si>
  <si>
    <t>22</t>
  </si>
  <si>
    <t>113154538/R</t>
  </si>
  <si>
    <t>Frézování živičného podkladu nebo krytu s naložením hmot na dopravní prostředek plochy přes 500 do 2 000 m2 pruhu šířky do 1 m, tloušťky vrstvy 140 mm</t>
  </si>
  <si>
    <t>-185102028</t>
  </si>
  <si>
    <t>https://podminky.urs.cz/item/CS_URS_2025_01/113154538/R</t>
  </si>
  <si>
    <t>plocha odečtena digitálně ze situace - Svobodova ul.</t>
  </si>
  <si>
    <t>část A - 439 m2 materiál bude využit zpětně na stavbě do konstrukce chodníků (včetně předrcení na požadovanou frakci 0/22)</t>
  </si>
  <si>
    <t>část B - 223 m2 materiál bude odvezen na skládku města (KV, ul. Lidická)</t>
  </si>
  <si>
    <t>662</t>
  </si>
  <si>
    <t>23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</si>
  <si>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</si>
  <si>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</si>
  <si>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</si>
  <si>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1033420787</t>
  </si>
  <si>
    <t>https://podminky.urs.cz/item/CS_URS_2025_01/113202111</t>
  </si>
  <si>
    <t>vybourání obrub - kamenný krajník + odvoz na skládku města (ul. Lidická)</t>
  </si>
  <si>
    <t>"Plocha odečtena digitálně ze situace" 75</t>
  </si>
  <si>
    <t>vybourání obrub - kamenný obrubník + odvoz na skládku města (ul. Lidická)</t>
  </si>
  <si>
    <t>"Plocha odečtena digitálně ze situace" 5</t>
  </si>
  <si>
    <t>vybourání obrub - betonová silniční + odvoz na skládku</t>
  </si>
  <si>
    <t>"Plocha odečtena digitálně ze situace" 380</t>
  </si>
  <si>
    <t>vybourání obrub - betonová záhonová + odvoz na skládku</t>
  </si>
  <si>
    <t>"Plocha odečtena digitálně ze situace" 15</t>
  </si>
  <si>
    <t>24</t>
  </si>
  <si>
    <t>122252206</t>
  </si>
  <si>
    <t>Odkopávky a prokopávky nezapažené pro silnice a dálnice strojně v hornině třídy těžitelnosti I přes 1 000 do 5 000 m3</t>
  </si>
  <si>
    <t>m3</t>
  </si>
  <si>
    <t>-1841040811</t>
  </si>
  <si>
    <t>https://podminky.urs.cz/item/CS_URS_2025_01/122252206</t>
  </si>
  <si>
    <t>výkop zeminy pod kamenným žlabem pro budoucí konstrukce zpevněných ploch</t>
  </si>
  <si>
    <t>"plocha odečtena digitálně ze situace * předpokládaná průměrná tloušťka 0,3 m" 34,5</t>
  </si>
  <si>
    <t>výkop (třída težitelnosti I), odvést na skládku - pro konstrukce zpevněných ploch</t>
  </si>
  <si>
    <t>plocha odečtena digitálně ze situace</t>
  </si>
  <si>
    <t>"v místě budoucí plochy pro kontejnery = 7,0*0,20 (průměrná tl.) + v místě budoucího parkování = 472,0*0,25 (průměrná tl.)" 119,4</t>
  </si>
  <si>
    <t>výkop (třída težitelnosti I), odvést na skládku - pro drenáž</t>
  </si>
  <si>
    <t xml:space="preserve">délka potrubí * šířka * hloubka </t>
  </si>
  <si>
    <t>"Svobodova ul. = (43+32)*0,5*0,5 + Husova u. = 20,0*0,5*1,0" 28,75</t>
  </si>
  <si>
    <t>Štěrkové zasakovací pero</t>
  </si>
  <si>
    <t>"šířka*plocha z podélného řezu" 1*15,14</t>
  </si>
  <si>
    <t>25</t>
  </si>
  <si>
    <t>122252206/R</t>
  </si>
  <si>
    <t>710045269</t>
  </si>
  <si>
    <t>výkop pro AZ (třída težitelnosti I), bude čerpáno pouze se souhlasem TDS</t>
  </si>
  <si>
    <t>odvést na skládku, plocha viz nová AZ</t>
  </si>
  <si>
    <t>"vozovka Husova" 1198,4</t>
  </si>
  <si>
    <t>"vozovka Svobodova" 311,6</t>
  </si>
  <si>
    <t>"parkovací stání" 214,24</t>
  </si>
  <si>
    <t>"chodník asfalt" 292,8</t>
  </si>
  <si>
    <t>"chodník vjezd" 30,6</t>
  </si>
  <si>
    <t>"chodník dlažba" 17,1</t>
  </si>
  <si>
    <t>"kontejnerové stání" 6,05</t>
  </si>
  <si>
    <t>výkop pro podloží AZ (třída težitelnosti I), bude čerpáno pouze se souhlasem TDS</t>
  </si>
  <si>
    <t>odvézt na skládku, plocha viz nové podloží AZ</t>
  </si>
  <si>
    <t>"vozovka Husova" 779,6</t>
  </si>
  <si>
    <t>"vozovka Svobodova" 203,6</t>
  </si>
  <si>
    <t>"parkovací stání"160,68</t>
  </si>
  <si>
    <t>26</t>
  </si>
  <si>
    <t>129001101</t>
  </si>
  <si>
    <t>Příplatek k cenám vykopávek za ztížení vykopávky v blízkosti podzemního vedení nebo výbušnin v horninách jakékoliv třídy</t>
  </si>
  <si>
    <t>-475342044</t>
  </si>
  <si>
    <t>https://podminky.urs.cz/item/CS_URS_2025_01/129001101</t>
  </si>
  <si>
    <t>příplatek za výkop v blízkosti IS</t>
  </si>
  <si>
    <t>věškeré vybourání stávajících konstrukcí, výkopy zeminy pro budoucí zpevněné plochy, výkopy pro drenáž = 50% z celkové kubatury</t>
  </si>
  <si>
    <t>2351,49</t>
  </si>
  <si>
    <t>27</t>
  </si>
  <si>
    <t>129001101/R</t>
  </si>
  <si>
    <t>-124202179</t>
  </si>
  <si>
    <t>příplatek za výkop v blízkosti IS, bude čerpáno pouze se souhlasem TDS</t>
  </si>
  <si>
    <t>výkopy pro AZ, výkopy pro podloží AZ = 50 % z celkové kubatury</t>
  </si>
  <si>
    <t>1607,34</t>
  </si>
  <si>
    <t>28</t>
  </si>
  <si>
    <t>132251102</t>
  </si>
  <si>
    <t>Hloubení nezapažených rýh šířky do 800 mm strojně s urovnáním dna do předepsaného profilu a spádu v hornině třídy těžitelnosti I skupiny 3 přes 20 do 50 m3</t>
  </si>
  <si>
    <t>1246823202</t>
  </si>
  <si>
    <t>https://podminky.urs.cz/item/CS_URS_2025_01/132251102</t>
  </si>
  <si>
    <t>Přípojky uličních vpustí</t>
  </si>
  <si>
    <t>51*0,6*1,3</t>
  </si>
  <si>
    <t>29</t>
  </si>
  <si>
    <t>133251102</t>
  </si>
  <si>
    <t>Hloubení nezapažených šachet strojně v hornině třídy těžitelnosti I skupiny 3 přes 20 do 50 m3</t>
  </si>
  <si>
    <t>1994336373</t>
  </si>
  <si>
    <t>https://podminky.urs.cz/item/CS_URS_2025_01/133251102</t>
  </si>
  <si>
    <t>Revizní šachta trativodu</t>
  </si>
  <si>
    <t>1*1*1</t>
  </si>
  <si>
    <t>Vpusti</t>
  </si>
  <si>
    <t>1*1*1,3*15</t>
  </si>
  <si>
    <t>30</t>
  </si>
  <si>
    <t>162201421/R</t>
  </si>
  <si>
    <t xml:space="preserve">Vodorovné přemístění větví, kmenů nebo pařezů s naložením, složením a dopravou na vzdálenost dle možností zhotovitele pařezů kmenů, průměru přes 100 do 300 mm </t>
  </si>
  <si>
    <t>880287416</t>
  </si>
  <si>
    <t>31</t>
  </si>
  <si>
    <t>162201422/R</t>
  </si>
  <si>
    <t xml:space="preserve">Vodorovné přemístění větví, kmenů nebo pařezů s naložením, složením a dopravou na vzdálenost dle možností zhotovitele pařezů kmenů, průměru přes 300 do 500 mm </t>
  </si>
  <si>
    <t>-1279461104</t>
  </si>
  <si>
    <t>32</t>
  </si>
  <si>
    <t>997013811</t>
  </si>
  <si>
    <t>Poplatek za uložení stavebního odpadu na skládce (skládkovné) dřevěného zatříděného do Katalogu odpadů pod kódem 17 02 01</t>
  </si>
  <si>
    <t>t</t>
  </si>
  <si>
    <t>1448883366</t>
  </si>
  <si>
    <t>https://podminky.urs.cz/item/CS_URS_2025_01/997013811</t>
  </si>
  <si>
    <t>33</t>
  </si>
  <si>
    <t>162751114/R</t>
  </si>
  <si>
    <t>Vodorovné přemístění výkopku nebo sypaniny po suchu na obvyklém dopravním prostředku, bez naložení výkopku, avšak se složením bez rozhrnutí z horniny třídy těžitelnosti I skupiny 1 až 3 na vzdálenost dle možností zhotovitele</t>
  </si>
  <si>
    <t>1252165616</t>
  </si>
  <si>
    <t>610*0,1+197,79+3214,67+39,78+20,5-28,55</t>
  </si>
  <si>
    <t>34</t>
  </si>
  <si>
    <t>171251201</t>
  </si>
  <si>
    <t>Uložení sypaniny na skládky nebo meziskládky bez hutnění s upravením uložené sypaniny do předepsaného tvaru</t>
  </si>
  <si>
    <t>1228015594</t>
  </si>
  <si>
    <t>https://podminky.urs.cz/item/CS_URS_2025_01/171251201</t>
  </si>
  <si>
    <t>35</t>
  </si>
  <si>
    <t>171201231</t>
  </si>
  <si>
    <t>Poplatek za uložení stavebního odpadu na recyklační skládce (skládkovné) zeminy a kamení zatříděného do Katalogu odpadů pod kódem 17 05 04</t>
  </si>
  <si>
    <t>1787179692</t>
  </si>
  <si>
    <t>https://podminky.urs.cz/item/CS_URS_2025_01/171201231</t>
  </si>
  <si>
    <t>3505,19*1,8</t>
  </si>
  <si>
    <t>36</t>
  </si>
  <si>
    <t>181152302</t>
  </si>
  <si>
    <t>Úprava pláně na stavbách silnic a dálnic strojně v zářezech mimo skalních se zhutněním</t>
  </si>
  <si>
    <t>1924700985</t>
  </si>
  <si>
    <t>https://podminky.urs.cz/item/CS_URS_2025_01/181152302</t>
  </si>
  <si>
    <t>"Vozovka - Husova ul. - osa 101 - Plocha odečtena z příčných řezů (viz výkaz kubatur)" 2660,3</t>
  </si>
  <si>
    <t>"Vozovka - Svobodova ul. - osa 102 - Plocha odečtena z příčných řezů (viz výkaz kubatur)" 698,1</t>
  </si>
  <si>
    <t>"Parkovací stání - plocha parkovacího stání odečtena digitálně ze situace + přesah pod obrubou dl. 0,6 m * délka obrub" 535,6</t>
  </si>
  <si>
    <t>"Asfaltový chodník - plocha odečtena digitálně ze situace" 976</t>
  </si>
  <si>
    <t>"Asfaltový chodník se zesílenou konstrukcí ve vjezdu - plocha odečtena digitálně ze situace" 102</t>
  </si>
  <si>
    <t>"Dlážděný chodník - plocha odečtena digitálně ze situace" 57</t>
  </si>
  <si>
    <t>"Plocha pod kontejnery - plocha odečtena digitálně ze situace" 27,5</t>
  </si>
  <si>
    <t>"Nájezdové rampy + zpevněný srpek - plocha odečtena digitálně ze situace" 36,85</t>
  </si>
  <si>
    <t>37</t>
  </si>
  <si>
    <t>171151103</t>
  </si>
  <si>
    <t>Uložení sypanin do násypů strojně s rozprostřením sypaniny ve vrstvách a s hrubým urovnáním zhutněných z hornin soudržných jakékoliv třídy těžitelnosti</t>
  </si>
  <si>
    <t>589557281</t>
  </si>
  <si>
    <t>https://podminky.urs.cz/item/CS_URS_2025_01/171151103</t>
  </si>
  <si>
    <t>Vozovka - Husova ul. - osa 101 - aktivní zóna tl. 0,45m - bude čerpáno pouze se souhlasem TDS</t>
  </si>
  <si>
    <t>"Kubatura odečtena z příčných řezů" 1198,4</t>
  </si>
  <si>
    <t>Vozovka - Husova ul. - osa 101 - podloží aktivní zóny, tl. 0,3 m - kamenitá sypanina fr. 0/125 - bude čerpáno pouze se souhlasem TDS</t>
  </si>
  <si>
    <t>"Kubatura odečtena z příčných řezů" 779,6</t>
  </si>
  <si>
    <t>Vozovka - Svobodova ul. - osa 102 - aktivní zóna tl. 0,45m - bude čerpáno pouze se souhlasem TDS</t>
  </si>
  <si>
    <t>"Kubatura odečtena z příčných řezů" 311,6</t>
  </si>
  <si>
    <t>Vozovka - Svobodova ul. - osa 102 - podloží aktivní zóny, tl. 0,3 m - kamenitá sypanina fr. 0/125 - bude čerpáno pouze se souhlasem TDS</t>
  </si>
  <si>
    <t>"Kubatura odečtena z příčných řezů" 203,6</t>
  </si>
  <si>
    <t>Parkovací stání - aktivní zóna s předpokládanou mocností tl. 0,4m - bude čerpáno pouze se souhlasem TDS</t>
  </si>
  <si>
    <t>"plocha pláně * předpokládaná mocnost AZ (0,4m)" 214,24</t>
  </si>
  <si>
    <t>Parkovací stání - podloží aktivní zóny s předpkládanou mocností tl. 0,3 m - kamenitá sypanina fr. 0/125 - bude čerpáno pouze se souhlasem TDS</t>
  </si>
  <si>
    <t>"plocha pláně * předpokládaná mocnost (0,3m)" 160,68</t>
  </si>
  <si>
    <t>Asfaltový chodník - aktivní zóna s předpokládanou mocností tl. 0,3m - bude čerpáno pouze se souhlasem TDS</t>
  </si>
  <si>
    <t>"plocha pláně * předpokládaná mocnost AZ (0,3m)" 292,8</t>
  </si>
  <si>
    <t>Asfaltový chodník se zesílenou konstrukcí ve vjezdu- aktivní zóna s předpokládanou mocností tl. 0,3m - bude čerpáno pouze se souhlasem TDS</t>
  </si>
  <si>
    <t>"plocha pláně * předpokládaná mocnost AZ (0,3m)"30,6</t>
  </si>
  <si>
    <t>Dlážděný chodník - aktivní zóna s předpokládanou mocností tl. 0,3m - bude čerpáno pouze se souhlasem TDS</t>
  </si>
  <si>
    <t>"plocha pláně * předpokládaná mocnost AZ (0,3m)" 17,1</t>
  </si>
  <si>
    <t>Plocha pod kontejnery - aktivní zóna s předpokládanou mocností tl. 0,3m - bude čerpáno pouze se souhlasem TDS</t>
  </si>
  <si>
    <t>"plocha z řezu (0,55) * délka plochy pod kontejnery" 6,05</t>
  </si>
  <si>
    <t>38</t>
  </si>
  <si>
    <t>M</t>
  </si>
  <si>
    <t>58344155/R</t>
  </si>
  <si>
    <t>materiál min. podmínečně vhodný dle ČSN 73 6133 - bude čerpáno pouze se souhlasem TDS</t>
  </si>
  <si>
    <t>-2146730670</t>
  </si>
  <si>
    <t>2070,99*2 'Přepočtené koeficientem množství</t>
  </si>
  <si>
    <t>39</t>
  </si>
  <si>
    <t>58344229/R</t>
  </si>
  <si>
    <t>kamenivo frakce 0/125 - bude čerpáno pouze se souhlasem TDS</t>
  </si>
  <si>
    <t>1297937816</t>
  </si>
  <si>
    <t>1143,88*2 'Přepočtené koeficientem množství</t>
  </si>
  <si>
    <t>40</t>
  </si>
  <si>
    <t>174151101</t>
  </si>
  <si>
    <t>Zásyp sypaninou z jakékoliv horniny strojně s uložením výkopku ve vrstvách se zhutněním jam, šachet, rýh nebo kolem objektů v těchto vykopávkách</t>
  </si>
  <si>
    <t>839887608</t>
  </si>
  <si>
    <t>https://podminky.urs.cz/item/CS_URS_2025_01/174151101</t>
  </si>
  <si>
    <t>"Štěrkové zasakovací pero - tříděný výkopek - šířka * plocha z podélného řezu = 1*5,6 " 5,6</t>
  </si>
  <si>
    <t>"Výkop pro potrubí - tříděný výkopek" 51*0,6*0,75</t>
  </si>
  <si>
    <t>"Zásyp z nakupovaného materiálu - zpětný zásyp za obrubou v místě budoucí zeleně"</t>
  </si>
  <si>
    <t>plocha z řezu * délka obruby</t>
  </si>
  <si>
    <t xml:space="preserve">"podél vozovky = 0,2 * 151" 30,2 </t>
  </si>
  <si>
    <t xml:space="preserve">"podél parkování = 0,1 * 236" 23,6 </t>
  </si>
  <si>
    <t xml:space="preserve">"podél chodníku = 0,01 * 92" 0,92 </t>
  </si>
  <si>
    <t>41</t>
  </si>
  <si>
    <t>10364100</t>
  </si>
  <si>
    <t>zemina pro terénní úpravy - tříděná</t>
  </si>
  <si>
    <t>1079615000</t>
  </si>
  <si>
    <t>54,72*1,6 'Přepočtené koeficientem množství</t>
  </si>
  <si>
    <t>42</t>
  </si>
  <si>
    <t>174251109</t>
  </si>
  <si>
    <t>Zásyp sypaninou z jakékoliv horniny strojně Příplatek k ceně za prohození sypaniny</t>
  </si>
  <si>
    <t>-1959192476</t>
  </si>
  <si>
    <t>https://podminky.urs.cz/item/CS_URS_2025_01/174251109</t>
  </si>
  <si>
    <t>43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</si>
  <si>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</si>
  <si>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</si>
  <si>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501723806</t>
  </si>
  <si>
    <t>https://podminky.urs.cz/item/CS_URS_2025_01/175151101</t>
  </si>
  <si>
    <t>Obsyp potrubí</t>
  </si>
  <si>
    <t>51*0,6*0,45</t>
  </si>
  <si>
    <t>Obsyp revizní šachty trativodu</t>
  </si>
  <si>
    <t>-0,1257*1</t>
  </si>
  <si>
    <t>Obsyp uličních vpustí</t>
  </si>
  <si>
    <t>1*1*1,22*4</t>
  </si>
  <si>
    <t>1*1*1,48*11</t>
  </si>
  <si>
    <t>-0,159*1,22*4</t>
  </si>
  <si>
    <t>-0,159*1,48*11</t>
  </si>
  <si>
    <t>44</t>
  </si>
  <si>
    <t>58341341</t>
  </si>
  <si>
    <t>kamenivo drcené drobné frakce 0/4</t>
  </si>
  <si>
    <t>1204154858</t>
  </si>
  <si>
    <t>32,439*2 'Přepočtené koeficientem množství</t>
  </si>
  <si>
    <t>45</t>
  </si>
  <si>
    <t>184818231</t>
  </si>
  <si>
    <t>Ochrana kmene bedněním před poškozením stavebním provozem zřízení včetně odstranění výšky bednění do 2 m průměru kmene do 300 mm</t>
  </si>
  <si>
    <t>1193792381</t>
  </si>
  <si>
    <t>https://podminky.urs.cz/item/CS_URS_2025_01/184818231</t>
  </si>
  <si>
    <t>46</t>
  </si>
  <si>
    <t>184818232</t>
  </si>
  <si>
    <t>Ochrana kmene bedněním před poškozením stavebním provozem zřízení včetně odstranění výšky bednění do 2 m průměru kmene přes 300 do 500 mm</t>
  </si>
  <si>
    <t>-946081234</t>
  </si>
  <si>
    <t>https://podminky.urs.cz/item/CS_URS_2025_01/184818232</t>
  </si>
  <si>
    <t>47</t>
  </si>
  <si>
    <t>184818233</t>
  </si>
  <si>
    <t>Ochrana kmene bedněním před poškozením stavebním provozem zřízení včetně odstranění výšky bednění do 2 m průměru kmene přes 500 do 700 mm</t>
  </si>
  <si>
    <t>1106655906</t>
  </si>
  <si>
    <t>https://podminky.urs.cz/item/CS_URS_2025_01/184818233</t>
  </si>
  <si>
    <t>48</t>
  </si>
  <si>
    <t>184818234</t>
  </si>
  <si>
    <t>Ochrana kmene bedněním před poškozením stavebním provozem zřízení včetně odstranění výšky bednění do 2 m průměru kmene přes 700 do 900 mm</t>
  </si>
  <si>
    <t>-1465618238</t>
  </si>
  <si>
    <t>https://podminky.urs.cz/item/CS_URS_2025_01/184818234</t>
  </si>
  <si>
    <t>49</t>
  </si>
  <si>
    <t>181351103</t>
  </si>
  <si>
    <t>Rozprostření a urovnání ornice v rovině nebo ve svahu sklonu do 1:5 strojně při souvislé ploše přes 100 do 500 m2, tl. vrstvy do 200 mm</t>
  </si>
  <si>
    <t>1396454306</t>
  </si>
  <si>
    <t>https://podminky.urs.cz/item/CS_URS_2025_01/181351103</t>
  </si>
  <si>
    <t>"Plocha odečtena digitálně ze situace" 435</t>
  </si>
  <si>
    <t>50</t>
  </si>
  <si>
    <t>10364101</t>
  </si>
  <si>
    <t>zemina pro terénní úpravy - ornice</t>
  </si>
  <si>
    <t>-11826106</t>
  </si>
  <si>
    <t>435*0,1</t>
  </si>
  <si>
    <t>43,5*1,6 'Přepočtené koeficientem množství</t>
  </si>
  <si>
    <t>51</t>
  </si>
  <si>
    <t>181411131</t>
  </si>
  <si>
    <t>Založení trávníku na půdě předem připravené plochy do 1000 m2 výsevem včetně utažení parkového v rovině nebo na svahu do 1:5</t>
  </si>
  <si>
    <t>150707065</t>
  </si>
  <si>
    <t>https://podminky.urs.cz/item/CS_URS_2025_01/181411131</t>
  </si>
  <si>
    <t>52</t>
  </si>
  <si>
    <t>00572410</t>
  </si>
  <si>
    <t>osivo směs travní parková</t>
  </si>
  <si>
    <t>kg</t>
  </si>
  <si>
    <t>-790101068</t>
  </si>
  <si>
    <t>435*0,02 'Přepočtené koeficientem množství</t>
  </si>
  <si>
    <t>53</t>
  </si>
  <si>
    <t>184813511</t>
  </si>
  <si>
    <t>Chemické odplevelení půdy před založením kultury, trávníku nebo zpevněných ploch ručně o jakékoli výměře postřikem na široko v rovině nebo na svahu do 1:5</t>
  </si>
  <si>
    <t>-1818476881</t>
  </si>
  <si>
    <t>https://podminky.urs.cz/item/CS_URS_2025_01/184813511</t>
  </si>
  <si>
    <t>54</t>
  </si>
  <si>
    <t>185803111</t>
  </si>
  <si>
    <t>Ošetření trávníku jednorázové v rovině nebo na svahu do 1:5</t>
  </si>
  <si>
    <t>-228508518</t>
  </si>
  <si>
    <t>https://podminky.urs.cz/item/CS_URS_2025_01/185803111</t>
  </si>
  <si>
    <t>Zakládání</t>
  </si>
  <si>
    <t>55</t>
  </si>
  <si>
    <t>002-x1</t>
  </si>
  <si>
    <t>D+M+PH Štěrkové zasakovací pero - jílová vrstva</t>
  </si>
  <si>
    <t>1298780357</t>
  </si>
  <si>
    <t>"délka * šířka * výška = 10,0 * 1,0 * 0,2" 2</t>
  </si>
  <si>
    <t>56</t>
  </si>
  <si>
    <t>211531111</t>
  </si>
  <si>
    <t>Výplň kamenivem do rýh odvodňovacích žeber nebo trativodů bez zhutnění, s úpravou povrchu výplně kamenivem hrubým drceným frakce 16 až 63 mm</t>
  </si>
  <si>
    <t>945236983</t>
  </si>
  <si>
    <t>https://podminky.urs.cz/item/CS_URS_2025_01/211531111</t>
  </si>
  <si>
    <t>"Štěrkové zasakovací pero - drcené kamenivo fr. 32/63 - délka * šířka * výška = 10,0 * 1,0 * 0,75" 7,5</t>
  </si>
  <si>
    <t>57</t>
  </si>
  <si>
    <t>211971110</t>
  </si>
  <si>
    <t>Zřízení opláštění výplně z geotextilie odvodňovacích žeber nebo trativodů v rýze nebo zářezu se stěnami šikmými o sklonu do 1:2</t>
  </si>
  <si>
    <t>1927880557</t>
  </si>
  <si>
    <t>https://podminky.urs.cz/item/CS_URS_2025_01/211971110</t>
  </si>
  <si>
    <t>štěrkové zasakovací pero - netkaná geotextilie s filtrační a separační funkcí typ S1 s významnou filtrací dle TP 97</t>
  </si>
  <si>
    <t>"délka pera * rozbalená šířka z příčného řezu = 10,0 * 3,5 + 2x čelo (0,75*1,0)" 36,5</t>
  </si>
  <si>
    <t>podélná drenáž - netkaná separační geotextilie typ S1 dle TP 97</t>
  </si>
  <si>
    <t>"délka potrubí * rozbalená šířka z příčného řezu - Husova ul. = 20,0 * 3,0 + Svobodova ul. = 75,0 * 2,0" 210</t>
  </si>
  <si>
    <t>58</t>
  </si>
  <si>
    <t>69311068/R</t>
  </si>
  <si>
    <t>netkaná geotextilie s filtrační a separační funkcí typ S1 s významnou filtrací dle TP 97</t>
  </si>
  <si>
    <t>2041961950</t>
  </si>
  <si>
    <t>36,5*1,15 'Přepočtené koeficientem množství</t>
  </si>
  <si>
    <t>59</t>
  </si>
  <si>
    <t>69311069/R</t>
  </si>
  <si>
    <t>netkaná separační geotextilie typ S1 dle TP 97</t>
  </si>
  <si>
    <t>-866389710</t>
  </si>
  <si>
    <t>210*1,15 'Přepočtené koeficientem množství</t>
  </si>
  <si>
    <t>60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</si>
  <si>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</si>
  <si>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</si>
  <si>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-1597533206</t>
  </si>
  <si>
    <t>https://podminky.urs.cz/item/CS_URS_2025_01/212751106</t>
  </si>
  <si>
    <t>"Husova ul. hl. 0,95m" 20</t>
  </si>
  <si>
    <t>"Svobodova ul. hl. 0,5m" 43+32</t>
  </si>
  <si>
    <t>61</t>
  </si>
  <si>
    <t>212752412</t>
  </si>
  <si>
    <t>Trativody z drenážních trubek pro liniové stavby a komunikace se zřízením štěrkového lože pod trubky a s jejich obsypem v otevřeném výkopu trubka korugovaná sendvičová PE-HD SN 8 perforace 220° DN 150</t>
  </si>
  <si>
    <t>-566936048</t>
  </si>
  <si>
    <t>https://podminky.urs.cz/item/CS_URS_2025_01/212752412</t>
  </si>
  <si>
    <t>Svislé a kompletní konstrukce</t>
  </si>
  <si>
    <t>62</t>
  </si>
  <si>
    <t>359901211</t>
  </si>
  <si>
    <t>Monitoring stok (kamerový systém) jakékoli výšky nová kanalizace</t>
  </si>
  <si>
    <t>1715541328</t>
  </si>
  <si>
    <t>https://podminky.urs.cz/item/CS_URS_2025_01/359901211</t>
  </si>
  <si>
    <t>Vodorovné konstrukce</t>
  </si>
  <si>
    <t>63</t>
  </si>
  <si>
    <t>451572111</t>
  </si>
  <si>
    <t>Lože pod potrubí, stoky a drobné objekty v otevřeném výkopu z kameniva drobného těženého 0 až 4 mm</t>
  </si>
  <si>
    <t>376597627</t>
  </si>
  <si>
    <t>https://podminky.urs.cz/item/CS_URS_2025_01/451572111</t>
  </si>
  <si>
    <t>Lože pod potrubí</t>
  </si>
  <si>
    <t>51*0,6*0,1</t>
  </si>
  <si>
    <t>Pod revizní šachtu trativodu</t>
  </si>
  <si>
    <t>0,8*0,8*0,1</t>
  </si>
  <si>
    <t>64</t>
  </si>
  <si>
    <t>451573111</t>
  </si>
  <si>
    <t>Lože pod potrubí, stoky a drobné objekty v otevřeném výkopu z písku a štěrkopísku do 63 mm</t>
  </si>
  <si>
    <t>741283864</t>
  </si>
  <si>
    <t>https://podminky.urs.cz/item/CS_URS_2025_01/451573111</t>
  </si>
  <si>
    <t>Pod vpusti</t>
  </si>
  <si>
    <t>1*1*0,1*15</t>
  </si>
  <si>
    <t>65</t>
  </si>
  <si>
    <t>452351111</t>
  </si>
  <si>
    <t>Bednění podkladních a zajišťovacích konstrukcí v otevřeném výkopu desek nebo sedlových loží pod potrubí, stoky a drobné objekty zřízení</t>
  </si>
  <si>
    <t>-336137293</t>
  </si>
  <si>
    <t>https://podminky.urs.cz/item/CS_URS_2025_01/452351111</t>
  </si>
  <si>
    <t>0,8*4*0,1*15</t>
  </si>
  <si>
    <t>66</t>
  </si>
  <si>
    <t>452351112</t>
  </si>
  <si>
    <t>Bednění podkladních a zajišťovacích konstrukcí v otevřeném výkopu desek nebo sedlových loží pod potrubí, stoky a drobné objekty odstranění</t>
  </si>
  <si>
    <t>-2127888216</t>
  </si>
  <si>
    <t>https://podminky.urs.cz/item/CS_URS_2025_01/452351112</t>
  </si>
  <si>
    <t>67</t>
  </si>
  <si>
    <t>452311151</t>
  </si>
  <si>
    <t>Podkladní a zajišťovací konstrukce z betonu prostého v otevřeném výkopu bez zvýšených nároků na prostředí desky pod potrubí, stoky a drobné objekty z betonu tř. C 20/25</t>
  </si>
  <si>
    <t>-1990758288</t>
  </si>
  <si>
    <t>https://podminky.urs.cz/item/CS_URS_2025_01/452311151</t>
  </si>
  <si>
    <t>0,8*0,8*0,1*15</t>
  </si>
  <si>
    <t>68</t>
  </si>
  <si>
    <t>452112112</t>
  </si>
  <si>
    <t>Osazení betonových dílců prstenců nebo rámů pod poklopy a mříže, výšky do 100 mm</t>
  </si>
  <si>
    <t>-683124161</t>
  </si>
  <si>
    <t>https://podminky.urs.cz/item/CS_URS_2025_01/452112112</t>
  </si>
  <si>
    <t>69</t>
  </si>
  <si>
    <t>59224185/R</t>
  </si>
  <si>
    <t>prstenec šachtový vyrovnávací betonový 390x60mm</t>
  </si>
  <si>
    <t>86623762</t>
  </si>
  <si>
    <t>Komunikace pozemní</t>
  </si>
  <si>
    <t>70</t>
  </si>
  <si>
    <t>564851111</t>
  </si>
  <si>
    <t>Podklad ze štěrkodrti ŠD s rozprostřením a zhutněním plochy přes 100 m2, po zhutnění tl. 150 mm</t>
  </si>
  <si>
    <t>-1297313456</t>
  </si>
  <si>
    <t>https://podminky.urs.cz/item/CS_URS_2025_01/564851111</t>
  </si>
  <si>
    <t>"Vozovka - Husova ul. - osa 101 - ŠDa horní podkladní vrstva plocha digitálně odečtena ze situace" 2203</t>
  </si>
  <si>
    <t>"Vozovka - Husova ul. - osa 101 - ŠDa spodní kubaturam odečtena z příčných řezů (viz výkaz kubatur)/průměrná tl 0,15m" 2924,67</t>
  </si>
  <si>
    <t>"Vozovka - Svobodova ul. - osa 102 - ŠDa horní podkladní vrstva plocha digitálně odečtena ze situace" 640</t>
  </si>
  <si>
    <t>"Vozovka - Svobodova ul. - osa 102 - ŠDa spodní kubaturam odečtena z příčných řezů (viz výkaz kubatur)/průměrná tl 0,15m" 784,67</t>
  </si>
  <si>
    <t>"Asfaltový chodník - ŠDa - plocha odečtena digitálně ze situace * koef. sklonu a rozšíření (1,4)" 1366,4</t>
  </si>
  <si>
    <t>"Dlážděný chodník - ŠDa - plocha odečtena digitálně ze situace * koef. sklonu a rozšíření (1,4)" 79,8</t>
  </si>
  <si>
    <t>"Plocha pod kontejnery - ŠDa - plocha z řezu (0,44) * délka plochy pro kontejnery / průměrná tl. 0,15 m" 32,27</t>
  </si>
  <si>
    <t>71</t>
  </si>
  <si>
    <t>564861111</t>
  </si>
  <si>
    <t>Podklad ze štěrkodrti ŠD s rozprostřením a zhutněním plochy přes 100 m2, po zhutnění tl. 200 mm</t>
  </si>
  <si>
    <t>1519246651</t>
  </si>
  <si>
    <t>https://podminky.urs.cz/item/CS_URS_2025_01/564861111</t>
  </si>
  <si>
    <t>Parkovací stání - ŠDa - kolmá stání</t>
  </si>
  <si>
    <t>"plocha z řezu (1,08) * délka stání / průměrná tl. 0,2m + plocha z řezu * délka obrub (0,08) / průměrná tl. 0,16m" 410,58</t>
  </si>
  <si>
    <t>Parkovací stání - ŠDa - podélná stání</t>
  </si>
  <si>
    <t>"plocha z řezu (0,42) * prům. délka stání / průměrná tl. 0,2m + plocha z řezu * délka obrub (0,05) / průměrná tl. 0,11m" 157,6</t>
  </si>
  <si>
    <t xml:space="preserve">"Asfaltový chodník se zesílenou konstrukcí ve vjezdu  - ŠDa - plocha odečtena digitálně ze situace * koef. sklonu a rozšíření (1,4)" 142,8</t>
  </si>
  <si>
    <t>"Nájezdové rampy + zpevněný srpek - ŠDa - rampy = plocha ze situace + srpek = plocha ze situace + koeficient rozšíření pod obrubou (1,6)" 51,25</t>
  </si>
  <si>
    <t>72</t>
  </si>
  <si>
    <t>564911411/R</t>
  </si>
  <si>
    <t>Podklad nebo podsyp z asfaltového recyklátu s rozprostřením a zhutněním plochy přes 100 m2, po zhutnění tl. 50 mm - POUZE PRÁCE, MATERIÁL BUDE POUŽIT ZE STAVBY</t>
  </si>
  <si>
    <t>-346337747</t>
  </si>
  <si>
    <t>"Asfaltový chodník se zesílenou konstrukcí ve vjezdu - plocha odečtena digitálně ze situace" 88</t>
  </si>
  <si>
    <t>73</t>
  </si>
  <si>
    <t>564921411/R</t>
  </si>
  <si>
    <t>Podklad nebo podsyp z asfaltového recyklátu 0/22 s rozprostřením a zhutněním plochy přes 100 m2, po zhutnění tl. 60 mm - POUZE PRÁCE, MATERIÁL BUDE POUŽIT ZE STAVBY</t>
  </si>
  <si>
    <t>2142957496</t>
  </si>
  <si>
    <t>"Asfaltový chodník - plocha odečtena digitálně ze situace" 950</t>
  </si>
  <si>
    <t>74</t>
  </si>
  <si>
    <t>567142111</t>
  </si>
  <si>
    <t>Podklad ze směsi stmelené cementem SC bez dilatačních spár, s rozprostřením a zhutněním SC C 8/10 (KSC I), po zhutnění tl. 210 mm</t>
  </si>
  <si>
    <t>1295776750</t>
  </si>
  <si>
    <t>https://podminky.urs.cz/item/CS_URS_2025_01/567142111</t>
  </si>
  <si>
    <t>"Nájezdové rampy + zpevněný srpek - plocha digitálně odečtena ze situace" 36,85</t>
  </si>
  <si>
    <t>75</t>
  </si>
  <si>
    <t>573191111/R</t>
  </si>
  <si>
    <t>Postřik infiltrační PI-C v množství 1,00 kg/m2</t>
  </si>
  <si>
    <t>-269784036</t>
  </si>
  <si>
    <t>"Vozovka - Husova ul. - osa 101 - Výměra viz- horní podkladní vrstva ŠDa" 2203</t>
  </si>
  <si>
    <t>"Vozovka - Svobodova ul. - osa 102 - Výměra viz- horní podkladní vrstva ŠDa" 640</t>
  </si>
  <si>
    <t>"Asfaltový chodník - výměra viz Ra" 950</t>
  </si>
  <si>
    <t>"Asfaltový chodník se zesílenou konstrukcí ve vjezdu - výměra viz Ra" 88</t>
  </si>
  <si>
    <t>76</t>
  </si>
  <si>
    <t>573211108/R</t>
  </si>
  <si>
    <t>Postřik spojovací modifikovaný PS-CP, v množství 0,35 kg/m2</t>
  </si>
  <si>
    <t>386487407</t>
  </si>
  <si>
    <t>"Vozovka - Husova ul. - osa 101 - Výměra viz ACL 16+" 2203</t>
  </si>
  <si>
    <t>"Vozovka - Husova ul. - osa 101 - Výměra viz ACP 16+" 2203</t>
  </si>
  <si>
    <t>"Vozovka - Svobodova ul. - osa 102 - Výměra viz ACL 16+" 640</t>
  </si>
  <si>
    <t>"Vozovka - Svobodova ul. - osa 102 - Výměra viz ACP 16+" 640</t>
  </si>
  <si>
    <t>77</t>
  </si>
  <si>
    <t>565135121</t>
  </si>
  <si>
    <t>Asfaltový beton vrstva podkladní ACP 16 (obalované kamenivo střednězrnné - OKS) s rozprostřením a zhutněním v pruhu šířky přes 3 m, po zhutnění tl. 50 mm</t>
  </si>
  <si>
    <t>204215848</t>
  </si>
  <si>
    <t>https://podminky.urs.cz/item/CS_URS_2025_01/565135121</t>
  </si>
  <si>
    <t>Poznámka k položce:_x000d_
ACP 16+ 50/70</t>
  </si>
  <si>
    <t>"Vozovka - Husova ul. - osa 101 - Plocha digitálně odečtena ze situace" 2203</t>
  </si>
  <si>
    <t>"Vozovka - Svobodova ul. - osa 102 - Plocha digitálně odečtena ze situace" 640</t>
  </si>
  <si>
    <t>78</t>
  </si>
  <si>
    <t>577133111</t>
  </si>
  <si>
    <t>Asfaltový beton vrstva obrusná ACO 8 (ABJ) s rozprostřením a se zhutněním z nemodifikovaného asfaltu v pruhu šířky do 3 m, po zhutnění tl. 40 mm</t>
  </si>
  <si>
    <t>-261178296</t>
  </si>
  <si>
    <t>https://podminky.urs.cz/item/CS_URS_2025_01/577133111</t>
  </si>
  <si>
    <t>Poznámka k položce:_x000d_
ACO8CH 50/70</t>
  </si>
  <si>
    <t>"Asfaltový chodník - Plocha odečtena digitálně ze situace" 950</t>
  </si>
  <si>
    <t>79</t>
  </si>
  <si>
    <t>577143111</t>
  </si>
  <si>
    <t>Asfaltový beton vrstva obrusná ACO 8 (ABJ) s rozprostřením a se zhutněním z nemodifikovaného asfaltu v pruhu šířky do 3 m, po zhutnění tl. 50 mm</t>
  </si>
  <si>
    <t>583774080</t>
  </si>
  <si>
    <t>https://podminky.urs.cz/item/CS_URS_2025_01/577143111</t>
  </si>
  <si>
    <t>"Asfaltový chodník se zesílenou konstrukcí ve vjezdu - Plocha odečtena digitálně ze situace" 88</t>
  </si>
  <si>
    <t>80</t>
  </si>
  <si>
    <t>577134121</t>
  </si>
  <si>
    <t>Asfaltový beton vrstva obrusná ACO 11 (ABS) s rozprostřením a se zhutněním z nemodifikovaného asfaltu v pruhu šířky přes 3 m tř. I (ACO 11+), po zhutnění tl. 40 mm</t>
  </si>
  <si>
    <t>1297770361</t>
  </si>
  <si>
    <t>https://podminky.urs.cz/item/CS_URS_2025_01/577134121</t>
  </si>
  <si>
    <t>Poznámka k položce:_x000d_
PMB 45/50-65</t>
  </si>
  <si>
    <t>81</t>
  </si>
  <si>
    <t>577155142</t>
  </si>
  <si>
    <t>Asfaltový beton vrstva ložní ACL 16 (ABH) s rozprostřením a zhutněním z modifikovaného asfaltu v pruhu šířky přes 3 m, po zhutnění tl. 60 mm</t>
  </si>
  <si>
    <t>615247985</t>
  </si>
  <si>
    <t>https://podminky.urs.cz/item/CS_URS_2025_01/577155142</t>
  </si>
  <si>
    <t>Poznámka k položce:_x000d_
ACL 16+ PMB 25/55-60</t>
  </si>
  <si>
    <t>82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</si>
  <si>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</si>
  <si>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</si>
  <si>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1208857161</t>
  </si>
  <si>
    <t>https://podminky.urs.cz/item/CS_URS_2025_01/591241111</t>
  </si>
  <si>
    <t>Poznámka k položce:_x000d_
Specifikace lože a spárovací malty viz Technická zpráva</t>
  </si>
  <si>
    <t>83</t>
  </si>
  <si>
    <t>58381007</t>
  </si>
  <si>
    <t>kostka štípaná dlažební žula drobná 8/10</t>
  </si>
  <si>
    <t>908740186</t>
  </si>
  <si>
    <t>36,85*1,02 'Přepočtené koeficientem množství</t>
  </si>
  <si>
    <t>84</t>
  </si>
  <si>
    <t>596412115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</si>
  <si>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300 m2</t>
  </si>
  <si>
    <t>324985590</t>
  </si>
  <si>
    <t>https://podminky.urs.cz/item/CS_URS_2025_01/596412115</t>
  </si>
  <si>
    <t>Betonová dlažba zatravňovací včetně lože z kameniva, tl. 80 mm (barva šedá/přírodní)</t>
  </si>
  <si>
    <t>"Plocha odečtena digitálně ze situace" 403,75</t>
  </si>
  <si>
    <t>85</t>
  </si>
  <si>
    <t>59246081</t>
  </si>
  <si>
    <t>dlažba plošná vegetační betonová 240x170mm tl 80mm přírodní</t>
  </si>
  <si>
    <t>1717511870</t>
  </si>
  <si>
    <t>403,75*1,01 'Přepočtené koeficientem množství</t>
  </si>
  <si>
    <t>86</t>
  </si>
  <si>
    <t>58343810</t>
  </si>
  <si>
    <t>kamenivo drcené hrubé frakce 4/8</t>
  </si>
  <si>
    <t>-405869038</t>
  </si>
  <si>
    <t>403,75*0,28*0,08</t>
  </si>
  <si>
    <t>9,044*1,8 'Přepočtené koeficientem množství</t>
  </si>
  <si>
    <t>87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</si>
  <si>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</si>
  <si>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</si>
  <si>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-1713490766</t>
  </si>
  <si>
    <t>https://podminky.urs.cz/item/CS_URS_2025_01/596211112</t>
  </si>
  <si>
    <t>"Asfaltový chodník - betonová dlažba obdélníková 200x100mm - reliéfní - plocha odečtena digitálně ze situace" 26</t>
  </si>
  <si>
    <t>"Dlážděný chodník - Žižkova ulice - betonová dlažba obdélníková 200x100mm - plocha odečtena digitálně ze situace" 25,5</t>
  </si>
  <si>
    <t>Dlážděný chodník - Svobodova ulice - betonová dlažba tvar šestiúhelník dle stávající dlažby</t>
  </si>
  <si>
    <t>Plocha odečtena digitálně ze situace</t>
  </si>
  <si>
    <t>"70% dlažby bude využito ze stavby" 22,05</t>
  </si>
  <si>
    <t>"30% dlažby bude nakoupeno nové" 9,45</t>
  </si>
  <si>
    <t>"Plocha pod kontejnery - betonová dlažba obdélníková 200x100mm - plocha odečtena digitálně ze situace" 27,5</t>
  </si>
  <si>
    <t>88</t>
  </si>
  <si>
    <t>59245018</t>
  </si>
  <si>
    <t>dlažba skladebná betonová 200x100mm tl 60mm přírodní</t>
  </si>
  <si>
    <t>-314959991</t>
  </si>
  <si>
    <t>53*1,02 'Přepočtené koeficientem množství</t>
  </si>
  <si>
    <t>89</t>
  </si>
  <si>
    <t>59245295/R</t>
  </si>
  <si>
    <t>dlažba zámková tvaru šestiúhelníku tl 60mm přírodní (viz. stávající dlažba ul. Svobodova)</t>
  </si>
  <si>
    <t>1723006174</t>
  </si>
  <si>
    <t>9,45*1,02 'Přepočtené koeficientem množství</t>
  </si>
  <si>
    <t>90</t>
  </si>
  <si>
    <t>59245006</t>
  </si>
  <si>
    <t>dlažba pro nevidomé betonová 200x100mm tl 60mm barevná</t>
  </si>
  <si>
    <t>1236924184</t>
  </si>
  <si>
    <t>26*1,02 'Přepočtené koeficientem množství</t>
  </si>
  <si>
    <t>91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</si>
  <si>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</si>
  <si>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</si>
  <si>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637903176</t>
  </si>
  <si>
    <t>https://podminky.urs.cz/item/CS_URS_2025_01/596212210</t>
  </si>
  <si>
    <t>"Asfaltový chodník se zesílenou konstrukcí ve vjezdu - betonová dlažba obdélníková - reliéfní - plocha odečtena digitálně ze situace" 14</t>
  </si>
  <si>
    <t>Betonová dlažba obdélníková včetně lože z kameniva, tl. 80 mm (barva černá/antracit) - oddělení parkovacích stání</t>
  </si>
  <si>
    <t>"Plocha odečtena digitálně ze situace" 8,25</t>
  </si>
  <si>
    <t>92</t>
  </si>
  <si>
    <t>59245226</t>
  </si>
  <si>
    <t>dlažba pro nevidomé betonová 200x100mm tl 80mm barevná</t>
  </si>
  <si>
    <t>-1431205481</t>
  </si>
  <si>
    <t>14*1,03 'Přepočtené koeficientem množství</t>
  </si>
  <si>
    <t>93</t>
  </si>
  <si>
    <t>59245005</t>
  </si>
  <si>
    <t>dlažba skladebná betonová 200x100mm tl 80mm barevná</t>
  </si>
  <si>
    <t>300845580</t>
  </si>
  <si>
    <t>8,25*1,03 'Přepočtené koeficientem množství</t>
  </si>
  <si>
    <t>Vedení trubní dálková a přípojná</t>
  </si>
  <si>
    <t>94</t>
  </si>
  <si>
    <t>899202211</t>
  </si>
  <si>
    <t>Demontáž mříží litinových včetně rámů, hmotnosti jednotlivě přes 50 do 100 Kg</t>
  </si>
  <si>
    <t>61890782</t>
  </si>
  <si>
    <t>https://podminky.urs.cz/item/CS_URS_2025_01/899202211</t>
  </si>
  <si>
    <t>Uliční vpusti</t>
  </si>
  <si>
    <t>95</t>
  </si>
  <si>
    <t>890411851</t>
  </si>
  <si>
    <t>Bourání šachet a jímek strojně velikosti obestavěného prostoru do 1,5 m3 z prefabrikovaných skruží</t>
  </si>
  <si>
    <t>1370584936</t>
  </si>
  <si>
    <t>https://podminky.urs.cz/item/CS_URS_2025_01/890411851</t>
  </si>
  <si>
    <t>0,5*13</t>
  </si>
  <si>
    <t>96</t>
  </si>
  <si>
    <t>008-x6</t>
  </si>
  <si>
    <t>Vybourání přípojek pro UV vč. likvidace odpadu</t>
  </si>
  <si>
    <t>-2088028293</t>
  </si>
  <si>
    <t>97</t>
  </si>
  <si>
    <t>008-x2</t>
  </si>
  <si>
    <t>D+M+PH Navrtávka na stávající kanalizaci pro připojení uličních vpustí a drenáží</t>
  </si>
  <si>
    <t>7486175</t>
  </si>
  <si>
    <t>"Drenáž" 2</t>
  </si>
  <si>
    <t>"Uliční vpust" 9</t>
  </si>
  <si>
    <t>98</t>
  </si>
  <si>
    <t>871313123</t>
  </si>
  <si>
    <t>Montáž kanalizačního potrubí z tvrdého PVC-U hladkého plnostěnného tuhost SN 12 DN 160</t>
  </si>
  <si>
    <t>-1724709802</t>
  </si>
  <si>
    <t>https://podminky.urs.cz/item/CS_URS_2025_01/871313123</t>
  </si>
  <si>
    <t>"Přípojky uličních vpustí" 51</t>
  </si>
  <si>
    <t>99</t>
  </si>
  <si>
    <t>28611106</t>
  </si>
  <si>
    <t>trubka kanalizační PVC-U plnostěnná jednovrstvá s rázovou odolností DN 160x6000mm SN12</t>
  </si>
  <si>
    <t>-1452989967</t>
  </si>
  <si>
    <t>51*1,03 'Přepočtené koeficientem množství</t>
  </si>
  <si>
    <t>100</t>
  </si>
  <si>
    <t>892351111</t>
  </si>
  <si>
    <t>Tlakové zkoušky vodou na potrubí DN 150 nebo 200</t>
  </si>
  <si>
    <t>-797881593</t>
  </si>
  <si>
    <t>https://podminky.urs.cz/item/CS_URS_2025_01/892351111</t>
  </si>
  <si>
    <t>101</t>
  </si>
  <si>
    <t>892372111</t>
  </si>
  <si>
    <t>Tlakové zkoušky vodou zabezpečení konců potrubí při tlakových zkouškách DN do 300</t>
  </si>
  <si>
    <t>-851946376</t>
  </si>
  <si>
    <t>https://podminky.urs.cz/item/CS_URS_2025_01/892372111</t>
  </si>
  <si>
    <t>102</t>
  </si>
  <si>
    <t>894812001</t>
  </si>
  <si>
    <t>Revizní a čistící šachta z polypropylenu PP pro hladké trouby DN 400 šachtové dno (DN šachty / DN trubního vedení) DN 400/150 přímý tok</t>
  </si>
  <si>
    <t>-383609264</t>
  </si>
  <si>
    <t>https://podminky.urs.cz/item/CS_URS_2025_01/894812001</t>
  </si>
  <si>
    <t>Revizní drenážní šachta</t>
  </si>
  <si>
    <t>103</t>
  </si>
  <si>
    <t>894812031</t>
  </si>
  <si>
    <t>Revizní a čistící šachta z polypropylenu PP pro hladké trouby DN 400 roura šachtová korugovaná bez hrdla, světlé hloubky 1000 mm</t>
  </si>
  <si>
    <t>1812219168</t>
  </si>
  <si>
    <t>https://podminky.urs.cz/item/CS_URS_2025_01/894812031</t>
  </si>
  <si>
    <t>104</t>
  </si>
  <si>
    <t>894812041</t>
  </si>
  <si>
    <t>Revizní a čistící šachta z polypropylenu PP pro hladké trouby DN 400 roura šachtová korugovaná Příplatek k cenám 2031 - 2035 za uříznutí šachtové roury</t>
  </si>
  <si>
    <t>-1397239086</t>
  </si>
  <si>
    <t>https://podminky.urs.cz/item/CS_URS_2025_01/894812041</t>
  </si>
  <si>
    <t>105</t>
  </si>
  <si>
    <t>894812063</t>
  </si>
  <si>
    <t>Revizní a čistící šachta z polypropylenu PP pro hladké trouby DN 400 poklop litinový (pro třídu zatížení) plný do teleskopické trubky (D400)</t>
  </si>
  <si>
    <t>-1761766496</t>
  </si>
  <si>
    <t>https://podminky.urs.cz/item/CS_URS_2025_01/894812063</t>
  </si>
  <si>
    <t>106</t>
  </si>
  <si>
    <t>895941342</t>
  </si>
  <si>
    <t>Osazení vpusti uliční z betonových dílců DN 500 dno nízké s kalištěm</t>
  </si>
  <si>
    <t>1007295257</t>
  </si>
  <si>
    <t>https://podminky.urs.cz/item/CS_URS_2025_01/895941342</t>
  </si>
  <si>
    <t>107</t>
  </si>
  <si>
    <t>59223852</t>
  </si>
  <si>
    <t>dno pro uliční vpusť s kalovou prohlubní betonové 450x300x50mm</t>
  </si>
  <si>
    <t>-2120775058</t>
  </si>
  <si>
    <t>108</t>
  </si>
  <si>
    <t>895941332</t>
  </si>
  <si>
    <t>Osazení vpusti uliční z betonových dílců DN 450 skruž průběžná se zápachovou uzávěrkou</t>
  </si>
  <si>
    <t>-1066072034</t>
  </si>
  <si>
    <t>https://podminky.urs.cz/item/CS_URS_2025_01/895941332</t>
  </si>
  <si>
    <t>109</t>
  </si>
  <si>
    <t>59223330</t>
  </si>
  <si>
    <t>vpusť uliční DN 450 skruž průběžná 450/570x50mm betonová se zápachovou uzávěrkou 150mm PVC</t>
  </si>
  <si>
    <t>885816063</t>
  </si>
  <si>
    <t>110</t>
  </si>
  <si>
    <t>895941313</t>
  </si>
  <si>
    <t>Osazení vpusti uliční z betonových dílců DN 450 skruž horní 295 mm</t>
  </si>
  <si>
    <t>1040881800</t>
  </si>
  <si>
    <t>https://podminky.urs.cz/item/CS_URS_2025_01/895941313</t>
  </si>
  <si>
    <t>111</t>
  </si>
  <si>
    <t>59223857</t>
  </si>
  <si>
    <t>skruž betonová horní pro uliční vpusť 450x295x50mm</t>
  </si>
  <si>
    <t>1643269578</t>
  </si>
  <si>
    <t>112</t>
  </si>
  <si>
    <t>895941314</t>
  </si>
  <si>
    <t>Osazení vpusti uliční z betonových dílců DN 450 skruž horní 570 mm</t>
  </si>
  <si>
    <t>91125155</t>
  </si>
  <si>
    <t>https://podminky.urs.cz/item/CS_URS_2025_01/895941314</t>
  </si>
  <si>
    <t>113</t>
  </si>
  <si>
    <t>59223858</t>
  </si>
  <si>
    <t>skruž betonová horní pro uliční vpusť 450x570x50mm</t>
  </si>
  <si>
    <t>1539550826</t>
  </si>
  <si>
    <t>114</t>
  </si>
  <si>
    <t>899204112</t>
  </si>
  <si>
    <t>Osazení mříží litinových včetně rámů a košů na bahno pro třídu zatížení D400, E600</t>
  </si>
  <si>
    <t>-598860319</t>
  </si>
  <si>
    <t>https://podminky.urs.cz/item/CS_URS_2025_01/899204112</t>
  </si>
  <si>
    <t>115</t>
  </si>
  <si>
    <t>59224481</t>
  </si>
  <si>
    <t>mříž vtoková s rámem pro uliční vpusť 500x500, zatížení 40 tun</t>
  </si>
  <si>
    <t>1953345376</t>
  </si>
  <si>
    <t>Poznámka k položce:_x000d_
mřž s pantem</t>
  </si>
  <si>
    <t>116</t>
  </si>
  <si>
    <t>KSI.UA4</t>
  </si>
  <si>
    <t>Betonová uliční vpusť, koš kalový, A4 vysoký v.600 pro 500x500</t>
  </si>
  <si>
    <t>1063386457</t>
  </si>
  <si>
    <t>117</t>
  </si>
  <si>
    <t>008-x3</t>
  </si>
  <si>
    <t>D+M+PH Výšková úprava kanalizačních šachet</t>
  </si>
  <si>
    <t>-977948553</t>
  </si>
  <si>
    <t>118</t>
  </si>
  <si>
    <t>008-x4</t>
  </si>
  <si>
    <t>D+M+PH Výšková úprava šoupátek</t>
  </si>
  <si>
    <t>57500118</t>
  </si>
  <si>
    <t>119</t>
  </si>
  <si>
    <t>008-x5</t>
  </si>
  <si>
    <t>D+M+PH Výšková úprava lapačů střešních splavenin</t>
  </si>
  <si>
    <t>124603594</t>
  </si>
  <si>
    <t>120</t>
  </si>
  <si>
    <t>008-x1</t>
  </si>
  <si>
    <t>D+M+PH Dělená chránička z hladké pevné HDPE trubky 110 mm</t>
  </si>
  <si>
    <t>924752320</t>
  </si>
  <si>
    <t>Ochrana stávajících IS</t>
  </si>
  <si>
    <t>"Délka odečtena digitálně ze situace" 106</t>
  </si>
  <si>
    <t>Ostatní konstrukce a práce, bourání</t>
  </si>
  <si>
    <t>121</t>
  </si>
  <si>
    <t>966006132/R</t>
  </si>
  <si>
    <t>Odstranění dopravních nebo orientačních značek se sloupku s uložením hmot na vzdálenost do 20 m nebo s naložením na dopravní prostředek, se zásypem jam a jeho zhutněním s betonovou patkou</t>
  </si>
  <si>
    <t>-338549836</t>
  </si>
  <si>
    <t>Zrušení DZ - DZ bude předáno zástupci MMKV</t>
  </si>
  <si>
    <t xml:space="preserve">Demontáž DZ pro zpětnou montáž </t>
  </si>
  <si>
    <t>122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</si>
  <si>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</si>
  <si>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</si>
  <si>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745917408</t>
  </si>
  <si>
    <t>https://podminky.urs.cz/item/CS_URS_2025_01/966006211</t>
  </si>
  <si>
    <t>"A7b" 2</t>
  </si>
  <si>
    <t>"B28" 3</t>
  </si>
  <si>
    <t>"IZ8a" 1</t>
  </si>
  <si>
    <t>"IZ8b" 1</t>
  </si>
  <si>
    <t>"P2" 1</t>
  </si>
  <si>
    <t>Mezisoučet</t>
  </si>
  <si>
    <t>"B13" 1</t>
  </si>
  <si>
    <t>"B28" 1</t>
  </si>
  <si>
    <t>"E2b" 1</t>
  </si>
  <si>
    <t>"E8a" 1</t>
  </si>
  <si>
    <t>"IP4b" 1</t>
  </si>
  <si>
    <t>"P2" 2</t>
  </si>
  <si>
    <t>"P4" 1</t>
  </si>
  <si>
    <t>123</t>
  </si>
  <si>
    <t>966006281</t>
  </si>
  <si>
    <t>Odstranění zpomalovacího polštáře s odklizením materiálu na vzdálenost do 20 m nebo s naložením na dopravní prostředek kulatého</t>
  </si>
  <si>
    <t>-895106951</t>
  </si>
  <si>
    <t>https://podminky.urs.cz/item/CS_URS_2025_01/966006281</t>
  </si>
  <si>
    <t>124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</si>
  <si>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</si>
  <si>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</si>
  <si>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1344774767</t>
  </si>
  <si>
    <t>https://podminky.urs.cz/item/CS_URS_2025_01/916131213</t>
  </si>
  <si>
    <t>"Silniční betonový obrubník 150x250x1000 - délka odečtena digitálně ze situace" 731</t>
  </si>
  <si>
    <t>"Silniční sklopený betonový obrubník 300x200x600 - délka odečtena digitálně ze situace - přímý obrubník" 18,7</t>
  </si>
  <si>
    <t>"Silniční sklopený betonový obrubník 300x200x600 - délka odečtena digitálně ze situace - přechodový díl" 3,6</t>
  </si>
  <si>
    <t>"Silniční betonový obrubník nájezdový 150x150x1000 - délka odečtena digitálně ze situace" 103</t>
  </si>
  <si>
    <t>"Silniční betonový obrubník nájezdový - přechodový díl 150x150x1000 - délka odečtena digitálně ze situace" 36</t>
  </si>
  <si>
    <t>125</t>
  </si>
  <si>
    <t>59217031</t>
  </si>
  <si>
    <t>obrubník silniční betonový 1000x150x250mm</t>
  </si>
  <si>
    <t>33672888</t>
  </si>
  <si>
    <t>731*1,02 'Přepočtené koeficientem množství</t>
  </si>
  <si>
    <t>126</t>
  </si>
  <si>
    <t>59217057</t>
  </si>
  <si>
    <t>obrubník betonový pro kruhový objezd přímý 200x600x300mm</t>
  </si>
  <si>
    <t>1136821536</t>
  </si>
  <si>
    <t>127</t>
  </si>
  <si>
    <t>59217056/R</t>
  </si>
  <si>
    <t>obrubník betonový pro kruhový objezd přechodový 200x600x300mm</t>
  </si>
  <si>
    <t>1951055378</t>
  </si>
  <si>
    <t>128</t>
  </si>
  <si>
    <t>59217029</t>
  </si>
  <si>
    <t>obrubník silniční betonový nájezdový 1000x150x150mm</t>
  </si>
  <si>
    <t>232677744</t>
  </si>
  <si>
    <t>103*1,02 'Přepočtené koeficientem množství</t>
  </si>
  <si>
    <t>129</t>
  </si>
  <si>
    <t>59217030</t>
  </si>
  <si>
    <t>obrubník silniční betonový přechodový 1000x150x150-250mm</t>
  </si>
  <si>
    <t>-459924453</t>
  </si>
  <si>
    <t>36*1,02 'Přepočtené koeficientem množství</t>
  </si>
  <si>
    <t>130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</si>
  <si>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</si>
  <si>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</si>
  <si>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1104756572</t>
  </si>
  <si>
    <t>https://podminky.urs.cz/item/CS_URS_2025_01/916231213</t>
  </si>
  <si>
    <t>"Délka odečtena digitálně ze situace" 342</t>
  </si>
  <si>
    <t>131</t>
  </si>
  <si>
    <t>59217016</t>
  </si>
  <si>
    <t>obrubník betonový chodníkový 1000x80x250mm</t>
  </si>
  <si>
    <t>2002170948</t>
  </si>
  <si>
    <t>342*1,02 'Přepočtené koeficientem množství</t>
  </si>
  <si>
    <t>132</t>
  </si>
  <si>
    <t>919112223</t>
  </si>
  <si>
    <t>Řezání dilatačních spár v živičném krytu vytvoření komůrky pro těsnící zálivku šířky 15 mm, hloubky 30 mm</t>
  </si>
  <si>
    <t>1878878876</t>
  </si>
  <si>
    <t>https://podminky.urs.cz/item/CS_URS_2025_01/919112223</t>
  </si>
  <si>
    <t>"V místech napojneí na stávající stav" 38,6</t>
  </si>
  <si>
    <t>133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</si>
  <si>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</si>
  <si>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</si>
  <si>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-462117393</t>
  </si>
  <si>
    <t>https://podminky.urs.cz/item/CS_URS_2025_01/919122122</t>
  </si>
  <si>
    <t>134</t>
  </si>
  <si>
    <t>916782111</t>
  </si>
  <si>
    <t>Montáž zpomalovacího polštáře kulatého</t>
  </si>
  <si>
    <t>296055108</t>
  </si>
  <si>
    <t>https://podminky.urs.cz/item/CS_URS_2025_01/916782111</t>
  </si>
  <si>
    <t>135</t>
  </si>
  <si>
    <t>56288873</t>
  </si>
  <si>
    <t>polštář zpomalovací malý kruhový v 52,6mm D 425mm</t>
  </si>
  <si>
    <t>1796144189</t>
  </si>
  <si>
    <t>136</t>
  </si>
  <si>
    <t>919726122/R</t>
  </si>
  <si>
    <t>D+M Netkaná separační geotextilie typ S2 dle TP 97, bude čerpáno pouze se souhlasem TDS</t>
  </si>
  <si>
    <t>-1287039031</t>
  </si>
  <si>
    <t>https://podminky.urs.cz/item/CS_URS_2025_01/919726122/R</t>
  </si>
  <si>
    <t>"Vozovka - Husova ul. - osa 101 - Výměra viz úprava pláně - bude čerpáno pouze se souhlasem TDS" 2660,3</t>
  </si>
  <si>
    <t>"Vozovka - Svobodova ul. - osa 102 - Výměra viz úprava pláně - bude čerpáno pouze se souhlasem TDS" 698,1</t>
  </si>
  <si>
    <t>"Parkovací stání - Výměra viz úprava pláně - bude čerpáno pouze se souhlasem TDS" 535,6</t>
  </si>
  <si>
    <t>"Asfaltový chodník - Výměra viz úprava pláně - bude čerpáno pouze se souhlasem TDS" 976</t>
  </si>
  <si>
    <t>"Asfaltový chodník se zesílenou konstrukcí ve vjezdu - Výměra viz úprava pláně - bude čerpáno pouze se souhlasem TDS" 102</t>
  </si>
  <si>
    <t>"Dlážděný chodník - Výměra viz úprava pláně - bude čerpáno pouze se souhlasem TDS" 57</t>
  </si>
  <si>
    <t>"Plocha pod kontejnery - Výměra viz úprava pláně - bude čerpáno pouze se souhlasem TDS" 27,5</t>
  </si>
  <si>
    <t>137</t>
  </si>
  <si>
    <t>009-x1</t>
  </si>
  <si>
    <t>D+M+PH Hydrofobní záchytná sorpční netkaná textilie pohlcující ropné látky</t>
  </si>
  <si>
    <t>1564468</t>
  </si>
  <si>
    <t>"Parkovací stání - Výměra viz úprava pláně" 535,6</t>
  </si>
  <si>
    <t>138</t>
  </si>
  <si>
    <t>914111112</t>
  </si>
  <si>
    <t>Montáž svislé dopravní značky základní velikosti do 1 m2 páskováním na sloupy</t>
  </si>
  <si>
    <t>164261910</t>
  </si>
  <si>
    <t>https://podminky.urs.cz/item/CS_URS_2025_01/914111112</t>
  </si>
  <si>
    <t>Nové DZ</t>
  </si>
  <si>
    <t>"IZ8a" 2</t>
  </si>
  <si>
    <t>"IZ8b" 3</t>
  </si>
  <si>
    <t>Zpětná montáž DZ</t>
  </si>
  <si>
    <t>139</t>
  </si>
  <si>
    <t>40445651</t>
  </si>
  <si>
    <t>informativní značky zónové IZ1, IZ2, IZ8, IZ9 1000x1000mm</t>
  </si>
  <si>
    <t>-533234066</t>
  </si>
  <si>
    <t>140</t>
  </si>
  <si>
    <t>914511112</t>
  </si>
  <si>
    <t>Montáž sloupku dopravních značek délky do 3,5 m do hliníkové patky pro sloupek D 60 mm</t>
  </si>
  <si>
    <t>269194305</t>
  </si>
  <si>
    <t>https://podminky.urs.cz/item/CS_URS_2025_01/914511112</t>
  </si>
  <si>
    <t>Nový sloupek</t>
  </si>
  <si>
    <t>Zpětná montáž sloupku</t>
  </si>
  <si>
    <t>141</t>
  </si>
  <si>
    <t>40445225</t>
  </si>
  <si>
    <t>sloupek pro dopravní značku Zn D 60mm v 3,5m</t>
  </si>
  <si>
    <t>1566605290</t>
  </si>
  <si>
    <t>142</t>
  </si>
  <si>
    <t>915611111</t>
  </si>
  <si>
    <t>Předznačení pro vodorovné značení stříkané barvou nebo prováděné z nátěrových hmot liniové dělicí čáry, vodicí proužky</t>
  </si>
  <si>
    <t>2111988829</t>
  </si>
  <si>
    <t>https://podminky.urs.cz/item/CS_URS_2025_01/915611111</t>
  </si>
  <si>
    <t>"V2b" 28</t>
  </si>
  <si>
    <t>"V4" 2</t>
  </si>
  <si>
    <t>"V10d" 60,5</t>
  </si>
  <si>
    <t>"V12a" 18</t>
  </si>
  <si>
    <t>143</t>
  </si>
  <si>
    <t>915621111</t>
  </si>
  <si>
    <t>Předznačení pro vodorovné značení stříkané barvou nebo prováděné z nátěrových hmot plošné šipky, symboly, nápisy</t>
  </si>
  <si>
    <t>1965247635</t>
  </si>
  <si>
    <t>https://podminky.urs.cz/item/CS_URS_2025_01/915621111</t>
  </si>
  <si>
    <t>"V7" 2,5*0,5*7</t>
  </si>
  <si>
    <t>144</t>
  </si>
  <si>
    <t>915111115</t>
  </si>
  <si>
    <t>Vodorovné dopravní značení stříkané barvou dělící čára šířky 125 mm souvislá žlutá základní</t>
  </si>
  <si>
    <t>1818923242</t>
  </si>
  <si>
    <t>https://podminky.urs.cz/item/CS_URS_2025_01/915111115</t>
  </si>
  <si>
    <t>145</t>
  </si>
  <si>
    <t>915121111</t>
  </si>
  <si>
    <t>Vodorovné dopravní značení stříkané barvou vodící čára bílá šířky 250 mm souvislá základní</t>
  </si>
  <si>
    <t>-1892163016</t>
  </si>
  <si>
    <t>https://podminky.urs.cz/item/CS_URS_2025_01/915121111</t>
  </si>
  <si>
    <t>146</t>
  </si>
  <si>
    <t>915121121</t>
  </si>
  <si>
    <t>Vodorovné dopravní značení stříkané barvou vodící čára bílá šířky 250 mm přerušovaná základní</t>
  </si>
  <si>
    <t>-192952699</t>
  </si>
  <si>
    <t>https://podminky.urs.cz/item/CS_URS_2025_01/915121121</t>
  </si>
  <si>
    <t>147</t>
  </si>
  <si>
    <t>915131111</t>
  </si>
  <si>
    <t>Vodorovné dopravní značení stříkané barvou přechody pro chodce, šipky, symboly bílé základní</t>
  </si>
  <si>
    <t>1881546819</t>
  </si>
  <si>
    <t>https://podminky.urs.cz/item/CS_URS_2025_01/915131111</t>
  </si>
  <si>
    <t>148</t>
  </si>
  <si>
    <t>915211115</t>
  </si>
  <si>
    <t>Vodorovné dopravní značení stříkaným plastem dělící čára šířky 125 mm souvislá žlutá základní</t>
  </si>
  <si>
    <t>-1488040284</t>
  </si>
  <si>
    <t>https://podminky.urs.cz/item/CS_URS_2025_01/915211115</t>
  </si>
  <si>
    <t>149</t>
  </si>
  <si>
    <t>915221111</t>
  </si>
  <si>
    <t>Vodorovné dopravní značení stříkaným plastem vodící čára bílá šířky 250 mm souvislá základní</t>
  </si>
  <si>
    <t>-521902924</t>
  </si>
  <si>
    <t>https://podminky.urs.cz/item/CS_URS_2025_01/915221111</t>
  </si>
  <si>
    <t>150</t>
  </si>
  <si>
    <t>915221121</t>
  </si>
  <si>
    <t>Vodorovné dopravní značení stříkaným plastem vodící čára bílá šířky 250 mm přerušovaná základní</t>
  </si>
  <si>
    <t>-137196313</t>
  </si>
  <si>
    <t>https://podminky.urs.cz/item/CS_URS_2025_01/915221121</t>
  </si>
  <si>
    <t>151</t>
  </si>
  <si>
    <t>915231111</t>
  </si>
  <si>
    <t>Vodorovné dopravní značení stříkaným plastem přechody pro chodce, šipky, symboly nápisy bílé základní</t>
  </si>
  <si>
    <t>-760848321</t>
  </si>
  <si>
    <t>https://podminky.urs.cz/item/CS_URS_2025_01/915231111</t>
  </si>
  <si>
    <t>152</t>
  </si>
  <si>
    <t>009-x2</t>
  </si>
  <si>
    <t>D+M+PH Vodicí pás přechodu, 2x 3 pásky šířky +30 mm, výšky 4 mm</t>
  </si>
  <si>
    <t>597210449</t>
  </si>
  <si>
    <t>"Svobodova ul." 7,75*6</t>
  </si>
  <si>
    <t>"Husova ul." 4,4*6</t>
  </si>
  <si>
    <t>997</t>
  </si>
  <si>
    <t>Doprava suti a vybouraných hmot</t>
  </si>
  <si>
    <t>153</t>
  </si>
  <si>
    <t>997006005/R</t>
  </si>
  <si>
    <t>Úprava stavebního odpadu drcení s dopravou na vzdálenost do 100 m a naložením do drtícího zařízení z odpadu ze živice</t>
  </si>
  <si>
    <t>374663445</t>
  </si>
  <si>
    <t>439*0,322</t>
  </si>
  <si>
    <t>154</t>
  </si>
  <si>
    <t>997013501</t>
  </si>
  <si>
    <t>Odvoz suti a vybouraných hmot na skládku nebo meziskládku se složením, na vzdálenost do 1 km</t>
  </si>
  <si>
    <t>-697442486</t>
  </si>
  <si>
    <t>https://podminky.urs.cz/item/CS_URS_2025_01/997013501</t>
  </si>
  <si>
    <t>Frézovaný asfalt - K. Vary Lidická</t>
  </si>
  <si>
    <t>213,164-141,358+319,401+101,43+42,78</t>
  </si>
  <si>
    <t>Vybouraný asfalt, penetrovaný makadam, apod. - recyklační skládka</t>
  </si>
  <si>
    <t>605,14+97,02+202,86</t>
  </si>
  <si>
    <t>Kamenná dlažba - K. Vary Lidická</t>
  </si>
  <si>
    <t>211,84</t>
  </si>
  <si>
    <t>Písek + kamenivo + zemina - recyklační skládka</t>
  </si>
  <si>
    <t>331+1460,42+283,33+58,96+13,2+4,64</t>
  </si>
  <si>
    <t>Beton - recyklační skládka</t>
  </si>
  <si>
    <t>19,76+8,85+10+97,375-16,4+67,39</t>
  </si>
  <si>
    <t>Železobeton - recyklační skládka</t>
  </si>
  <si>
    <t>12,48</t>
  </si>
  <si>
    <t>Kamenné obruby - K. Vary Lidická</t>
  </si>
  <si>
    <t>16,4</t>
  </si>
  <si>
    <t>Zbytek odpadu - skládka směsného odpadu</t>
  </si>
  <si>
    <t>4141,999-535,417-905,02-211,84-2197,731-119,585-12,48-16,4-141,358</t>
  </si>
  <si>
    <t>155</t>
  </si>
  <si>
    <t>997013509</t>
  </si>
  <si>
    <t>Odvoz suti a vybouraných hmot na skládku nebo meziskládku se složením, na vzdálenost Příplatek k ceně za každý další započatý 1 km přes 1 km</t>
  </si>
  <si>
    <t>2015025472</t>
  </si>
  <si>
    <t>https://podminky.urs.cz/item/CS_URS_2025_01/997013509</t>
  </si>
  <si>
    <t>(213,164-141,358+319,401+101,43+42,78)*7</t>
  </si>
  <si>
    <t>(605,14+97,02+202,86)*6</t>
  </si>
  <si>
    <t>211,84*7</t>
  </si>
  <si>
    <t>(331+1460,72+283,33+58,96+13,2+4,64)*6</t>
  </si>
  <si>
    <t>(19,76+8,85+10+97,375-16,4)*6+67,39</t>
  </si>
  <si>
    <t>12,48*6</t>
  </si>
  <si>
    <t>16,4*7</t>
  </si>
  <si>
    <t>(4141,999-535,417-905,02-211,84-2197,731-119,585-12,48-16,4-141,358)*24</t>
  </si>
  <si>
    <t>156</t>
  </si>
  <si>
    <t>997013631</t>
  </si>
  <si>
    <t>Poplatek za uložení stavebního odpadu na skládce (skládkovné) směsného stavebního a demoličního zatříděného do Katalogu odpadů pod kódem 17 09 04</t>
  </si>
  <si>
    <t>-942273118</t>
  </si>
  <si>
    <t>https://podminky.urs.cz/item/CS_URS_2025_01/997013631</t>
  </si>
  <si>
    <t>157</t>
  </si>
  <si>
    <t>997013861</t>
  </si>
  <si>
    <t>Poplatek za uložení stavebního odpadu na recyklační skládce (skládkovné) z prostého betonu zatříděného do Katalogu odpadů pod kódem 17 01 01</t>
  </si>
  <si>
    <t>443641745</t>
  </si>
  <si>
    <t>https://podminky.urs.cz/item/CS_URS_2025_01/997013861</t>
  </si>
  <si>
    <t>158</t>
  </si>
  <si>
    <t>997013862</t>
  </si>
  <si>
    <t>Poplatek za uložení stavebního odpadu na recyklační skládce (skládkovné) z armovaného betonu zatříděného do Katalogu odpadů pod kódem 17 01 01</t>
  </si>
  <si>
    <t>-1885755725</t>
  </si>
  <si>
    <t>https://podminky.urs.cz/item/CS_URS_2025_01/997013862</t>
  </si>
  <si>
    <t>159</t>
  </si>
  <si>
    <t>997013873</t>
  </si>
  <si>
    <t>-507220424</t>
  </si>
  <si>
    <t>https://podminky.urs.cz/item/CS_URS_2025_01/997013873</t>
  </si>
  <si>
    <t>160</t>
  </si>
  <si>
    <t>997013875</t>
  </si>
  <si>
    <t>Poplatek za uložení stavebního odpadu na recyklační skládce (skládkovné) asfaltového bez obsahu dehtu zatříděného do Katalogu odpadů pod kódem 17 03 02</t>
  </si>
  <si>
    <t>-2035192572</t>
  </si>
  <si>
    <t>https://podminky.urs.cz/item/CS_URS_2025_01/997013875</t>
  </si>
  <si>
    <t>998</t>
  </si>
  <si>
    <t>Přesun hmot</t>
  </si>
  <si>
    <t>161</t>
  </si>
  <si>
    <t>998225111</t>
  </si>
  <si>
    <t>Přesun hmot pro komunikace s krytem z kameniva, monolitickým betonovým nebo živičným dopravní vzdálenost do 200 m jakékoliv délky objektu</t>
  </si>
  <si>
    <t>258153967</t>
  </si>
  <si>
    <t>https://podminky.urs.cz/item/CS_URS_2025_01/998225111</t>
  </si>
  <si>
    <t>PSV</t>
  </si>
  <si>
    <t>Práce a dodávky PSV</t>
  </si>
  <si>
    <t>711</t>
  </si>
  <si>
    <t>Izolace proti vodě, vlhkosti a plynům</t>
  </si>
  <si>
    <t>162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</si>
  <si>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</si>
  <si>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</si>
  <si>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>-71986229</t>
  </si>
  <si>
    <t>https://podminky.urs.cz/item/CS_URS_2025_01/711161222</t>
  </si>
  <si>
    <t>"Délka odečtena digitálně ze situace - délka * rozvinutá šířka (0,75m)" 255</t>
  </si>
  <si>
    <t>163</t>
  </si>
  <si>
    <t>998711101</t>
  </si>
  <si>
    <t>Přesun hmot pro izolace proti vodě, vlhkosti a plynům stanovený z hmotnosti přesunovaného materiálu vodorovná dopravní vzdálenost do 50 m základní v objektech výšky do 6 m</t>
  </si>
  <si>
    <t>2040747112</t>
  </si>
  <si>
    <t>https://podminky.urs.cz/item/CS_URS_2025_01/998711101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</si>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</sst>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301111" TargetMode="External" /><Relationship Id="rId2" Type="http://schemas.openxmlformats.org/officeDocument/2006/relationships/hyperlink" Target="https://podminky.urs.cz/item/CS_URS_2025_01/112251101" TargetMode="External" /><Relationship Id="rId3" Type="http://schemas.openxmlformats.org/officeDocument/2006/relationships/hyperlink" Target="https://podminky.urs.cz/item/CS_URS_2025_01/112251102" TargetMode="External" /><Relationship Id="rId4" Type="http://schemas.openxmlformats.org/officeDocument/2006/relationships/hyperlink" Target="https://podminky.urs.cz/item/CS_URS_2025_01/113105113" TargetMode="External" /><Relationship Id="rId5" Type="http://schemas.openxmlformats.org/officeDocument/2006/relationships/hyperlink" Target="https://podminky.urs.cz/item/CS_URS_2025_01/113106144" TargetMode="External" /><Relationship Id="rId6" Type="http://schemas.openxmlformats.org/officeDocument/2006/relationships/hyperlink" Target="https://podminky.urs.cz/item/CS_URS_2025_01/113106187" TargetMode="External" /><Relationship Id="rId7" Type="http://schemas.openxmlformats.org/officeDocument/2006/relationships/hyperlink" Target="https://podminky.urs.cz/item/CS_URS_2025_01/113106521" TargetMode="External" /><Relationship Id="rId8" Type="http://schemas.openxmlformats.org/officeDocument/2006/relationships/hyperlink" Target="https://podminky.urs.cz/item/CS_URS_2025_01/113107163" TargetMode="External" /><Relationship Id="rId9" Type="http://schemas.openxmlformats.org/officeDocument/2006/relationships/hyperlink" Target="https://podminky.urs.cz/item/CS_URS_2025_01/113107213" TargetMode="External" /><Relationship Id="rId10" Type="http://schemas.openxmlformats.org/officeDocument/2006/relationships/hyperlink" Target="https://podminky.urs.cz/item/CS_URS_2025_01/113107222" TargetMode="External" /><Relationship Id="rId11" Type="http://schemas.openxmlformats.org/officeDocument/2006/relationships/hyperlink" Target="https://podminky.urs.cz/item/CS_URS_2025_01/113107226" TargetMode="External" /><Relationship Id="rId12" Type="http://schemas.openxmlformats.org/officeDocument/2006/relationships/hyperlink" Target="https://podminky.urs.cz/item/CS_URS_2025_01/113107241" TargetMode="External" /><Relationship Id="rId13" Type="http://schemas.openxmlformats.org/officeDocument/2006/relationships/hyperlink" Target="https://podminky.urs.cz/item/CS_URS_2025_01/113107242" TargetMode="External" /><Relationship Id="rId14" Type="http://schemas.openxmlformats.org/officeDocument/2006/relationships/hyperlink" Target="https://podminky.urs.cz/item/CS_URS_2025_01/113107243" TargetMode="External" /><Relationship Id="rId15" Type="http://schemas.openxmlformats.org/officeDocument/2006/relationships/hyperlink" Target="https://podminky.urs.cz/item/CS_URS_2025_01/113107322" TargetMode="External" /><Relationship Id="rId16" Type="http://schemas.openxmlformats.org/officeDocument/2006/relationships/hyperlink" Target="https://podminky.urs.cz/item/CS_URS_2025_01/113107323" TargetMode="External" /><Relationship Id="rId17" Type="http://schemas.openxmlformats.org/officeDocument/2006/relationships/hyperlink" Target="https://podminky.urs.cz/item/CS_URS_2025_01/113107332" TargetMode="External" /><Relationship Id="rId18" Type="http://schemas.openxmlformats.org/officeDocument/2006/relationships/hyperlink" Target="https://podminky.urs.cz/item/CS_URS_2025_01/113154523" TargetMode="External" /><Relationship Id="rId19" Type="http://schemas.openxmlformats.org/officeDocument/2006/relationships/hyperlink" Target="https://podminky.urs.cz/item/CS_URS_2025_01/113154537" TargetMode="External" /><Relationship Id="rId20" Type="http://schemas.openxmlformats.org/officeDocument/2006/relationships/hyperlink" Target="https://podminky.urs.cz/item/CS_URS_2025_01/113154538/R" TargetMode="External" /><Relationship Id="rId21" Type="http://schemas.openxmlformats.org/officeDocument/2006/relationships/hyperlink" Target="https://podminky.urs.cz/item/CS_URS_2025_01/113202111" TargetMode="External" /><Relationship Id="rId22" Type="http://schemas.openxmlformats.org/officeDocument/2006/relationships/hyperlink" Target="https://podminky.urs.cz/item/CS_URS_2025_01/122252206" TargetMode="External" /><Relationship Id="rId23" Type="http://schemas.openxmlformats.org/officeDocument/2006/relationships/hyperlink" Target="https://podminky.urs.cz/item/CS_URS_2025_01/129001101" TargetMode="External" /><Relationship Id="rId24" Type="http://schemas.openxmlformats.org/officeDocument/2006/relationships/hyperlink" Target="https://podminky.urs.cz/item/CS_URS_2025_01/132251102" TargetMode="External" /><Relationship Id="rId25" Type="http://schemas.openxmlformats.org/officeDocument/2006/relationships/hyperlink" Target="https://podminky.urs.cz/item/CS_URS_2025_01/133251102" TargetMode="External" /><Relationship Id="rId26" Type="http://schemas.openxmlformats.org/officeDocument/2006/relationships/hyperlink" Target="https://podminky.urs.cz/item/CS_URS_2025_01/997013811" TargetMode="External" /><Relationship Id="rId27" Type="http://schemas.openxmlformats.org/officeDocument/2006/relationships/hyperlink" Target="https://podminky.urs.cz/item/CS_URS_2025_01/171251201" TargetMode="External" /><Relationship Id="rId28" Type="http://schemas.openxmlformats.org/officeDocument/2006/relationships/hyperlink" Target="https://podminky.urs.cz/item/CS_URS_2025_01/171201231" TargetMode="External" /><Relationship Id="rId29" Type="http://schemas.openxmlformats.org/officeDocument/2006/relationships/hyperlink" Target="https://podminky.urs.cz/item/CS_URS_2025_01/181152302" TargetMode="External" /><Relationship Id="rId30" Type="http://schemas.openxmlformats.org/officeDocument/2006/relationships/hyperlink" Target="https://podminky.urs.cz/item/CS_URS_2025_01/171151103" TargetMode="External" /><Relationship Id="rId31" Type="http://schemas.openxmlformats.org/officeDocument/2006/relationships/hyperlink" Target="https://podminky.urs.cz/item/CS_URS_2025_01/174151101" TargetMode="External" /><Relationship Id="rId32" Type="http://schemas.openxmlformats.org/officeDocument/2006/relationships/hyperlink" Target="https://podminky.urs.cz/item/CS_URS_2025_01/174251109" TargetMode="External" /><Relationship Id="rId33" Type="http://schemas.openxmlformats.org/officeDocument/2006/relationships/hyperlink" Target="https://podminky.urs.cz/item/CS_URS_2025_01/175151101" TargetMode="External" /><Relationship Id="rId34" Type="http://schemas.openxmlformats.org/officeDocument/2006/relationships/hyperlink" Target="https://podminky.urs.cz/item/CS_URS_2025_01/184818231" TargetMode="External" /><Relationship Id="rId35" Type="http://schemas.openxmlformats.org/officeDocument/2006/relationships/hyperlink" Target="https://podminky.urs.cz/item/CS_URS_2025_01/184818232" TargetMode="External" /><Relationship Id="rId36" Type="http://schemas.openxmlformats.org/officeDocument/2006/relationships/hyperlink" Target="https://podminky.urs.cz/item/CS_URS_2025_01/184818233" TargetMode="External" /><Relationship Id="rId37" Type="http://schemas.openxmlformats.org/officeDocument/2006/relationships/hyperlink" Target="https://podminky.urs.cz/item/CS_URS_2025_01/184818234" TargetMode="External" /><Relationship Id="rId38" Type="http://schemas.openxmlformats.org/officeDocument/2006/relationships/hyperlink" Target="https://podminky.urs.cz/item/CS_URS_2025_01/181351103" TargetMode="External" /><Relationship Id="rId39" Type="http://schemas.openxmlformats.org/officeDocument/2006/relationships/hyperlink" Target="https://podminky.urs.cz/item/CS_URS_2025_01/181411131" TargetMode="External" /><Relationship Id="rId40" Type="http://schemas.openxmlformats.org/officeDocument/2006/relationships/hyperlink" Target="https://podminky.urs.cz/item/CS_URS_2025_01/184813511" TargetMode="External" /><Relationship Id="rId41" Type="http://schemas.openxmlformats.org/officeDocument/2006/relationships/hyperlink" Target="https://podminky.urs.cz/item/CS_URS_2025_01/185803111" TargetMode="External" /><Relationship Id="rId42" Type="http://schemas.openxmlformats.org/officeDocument/2006/relationships/hyperlink" Target="https://podminky.urs.cz/item/CS_URS_2025_01/211531111" TargetMode="External" /><Relationship Id="rId43" Type="http://schemas.openxmlformats.org/officeDocument/2006/relationships/hyperlink" Target="https://podminky.urs.cz/item/CS_URS_2025_01/211971110" TargetMode="External" /><Relationship Id="rId44" Type="http://schemas.openxmlformats.org/officeDocument/2006/relationships/hyperlink" Target="https://podminky.urs.cz/item/CS_URS_2025_01/212751106" TargetMode="External" /><Relationship Id="rId45" Type="http://schemas.openxmlformats.org/officeDocument/2006/relationships/hyperlink" Target="https://podminky.urs.cz/item/CS_URS_2025_01/212752412" TargetMode="External" /><Relationship Id="rId46" Type="http://schemas.openxmlformats.org/officeDocument/2006/relationships/hyperlink" Target="https://podminky.urs.cz/item/CS_URS_2025_01/359901211" TargetMode="External" /><Relationship Id="rId47" Type="http://schemas.openxmlformats.org/officeDocument/2006/relationships/hyperlink" Target="https://podminky.urs.cz/item/CS_URS_2025_01/451572111" TargetMode="External" /><Relationship Id="rId48" Type="http://schemas.openxmlformats.org/officeDocument/2006/relationships/hyperlink" Target="https://podminky.urs.cz/item/CS_URS_2025_01/451573111" TargetMode="External" /><Relationship Id="rId49" Type="http://schemas.openxmlformats.org/officeDocument/2006/relationships/hyperlink" Target="https://podminky.urs.cz/item/CS_URS_2025_01/452351111" TargetMode="External" /><Relationship Id="rId50" Type="http://schemas.openxmlformats.org/officeDocument/2006/relationships/hyperlink" Target="https://podminky.urs.cz/item/CS_URS_2025_01/452351112" TargetMode="External" /><Relationship Id="rId51" Type="http://schemas.openxmlformats.org/officeDocument/2006/relationships/hyperlink" Target="https://podminky.urs.cz/item/CS_URS_2025_01/452311151" TargetMode="External" /><Relationship Id="rId52" Type="http://schemas.openxmlformats.org/officeDocument/2006/relationships/hyperlink" Target="https://podminky.urs.cz/item/CS_URS_2025_01/452112112" TargetMode="External" /><Relationship Id="rId53" Type="http://schemas.openxmlformats.org/officeDocument/2006/relationships/hyperlink" Target="https://podminky.urs.cz/item/CS_URS_2025_01/564851111" TargetMode="External" /><Relationship Id="rId54" Type="http://schemas.openxmlformats.org/officeDocument/2006/relationships/hyperlink" Target="https://podminky.urs.cz/item/CS_URS_2025_01/564861111" TargetMode="External" /><Relationship Id="rId55" Type="http://schemas.openxmlformats.org/officeDocument/2006/relationships/hyperlink" Target="https://podminky.urs.cz/item/CS_URS_2025_01/567142111" TargetMode="External" /><Relationship Id="rId56" Type="http://schemas.openxmlformats.org/officeDocument/2006/relationships/hyperlink" Target="https://podminky.urs.cz/item/CS_URS_2025_01/565135121" TargetMode="External" /><Relationship Id="rId57" Type="http://schemas.openxmlformats.org/officeDocument/2006/relationships/hyperlink" Target="https://podminky.urs.cz/item/CS_URS_2025_01/577133111" TargetMode="External" /><Relationship Id="rId58" Type="http://schemas.openxmlformats.org/officeDocument/2006/relationships/hyperlink" Target="https://podminky.urs.cz/item/CS_URS_2025_01/577143111" TargetMode="External" /><Relationship Id="rId59" Type="http://schemas.openxmlformats.org/officeDocument/2006/relationships/hyperlink" Target="https://podminky.urs.cz/item/CS_URS_2025_01/577134121" TargetMode="External" /><Relationship Id="rId60" Type="http://schemas.openxmlformats.org/officeDocument/2006/relationships/hyperlink" Target="https://podminky.urs.cz/item/CS_URS_2025_01/577155142" TargetMode="External" /><Relationship Id="rId61" Type="http://schemas.openxmlformats.org/officeDocument/2006/relationships/hyperlink" Target="https://podminky.urs.cz/item/CS_URS_2025_01/591241111" TargetMode="External" /><Relationship Id="rId62" Type="http://schemas.openxmlformats.org/officeDocument/2006/relationships/hyperlink" Target="https://podminky.urs.cz/item/CS_URS_2025_01/596412115" TargetMode="External" /><Relationship Id="rId63" Type="http://schemas.openxmlformats.org/officeDocument/2006/relationships/hyperlink" Target="https://podminky.urs.cz/item/CS_URS_2025_01/596211112" TargetMode="External" /><Relationship Id="rId64" Type="http://schemas.openxmlformats.org/officeDocument/2006/relationships/hyperlink" Target="https://podminky.urs.cz/item/CS_URS_2025_01/596212210" TargetMode="External" /><Relationship Id="rId65" Type="http://schemas.openxmlformats.org/officeDocument/2006/relationships/hyperlink" Target="https://podminky.urs.cz/item/CS_URS_2025_01/899202211" TargetMode="External" /><Relationship Id="rId66" Type="http://schemas.openxmlformats.org/officeDocument/2006/relationships/hyperlink" Target="https://podminky.urs.cz/item/CS_URS_2025_01/890411851" TargetMode="External" /><Relationship Id="rId67" Type="http://schemas.openxmlformats.org/officeDocument/2006/relationships/hyperlink" Target="https://podminky.urs.cz/item/CS_URS_2025_01/871313123" TargetMode="External" /><Relationship Id="rId68" Type="http://schemas.openxmlformats.org/officeDocument/2006/relationships/hyperlink" Target="https://podminky.urs.cz/item/CS_URS_2025_01/892351111" TargetMode="External" /><Relationship Id="rId69" Type="http://schemas.openxmlformats.org/officeDocument/2006/relationships/hyperlink" Target="https://podminky.urs.cz/item/CS_URS_2025_01/892372111" TargetMode="External" /><Relationship Id="rId70" Type="http://schemas.openxmlformats.org/officeDocument/2006/relationships/hyperlink" Target="https://podminky.urs.cz/item/CS_URS_2025_01/894812001" TargetMode="External" /><Relationship Id="rId71" Type="http://schemas.openxmlformats.org/officeDocument/2006/relationships/hyperlink" Target="https://podminky.urs.cz/item/CS_URS_2025_01/894812031" TargetMode="External" /><Relationship Id="rId72" Type="http://schemas.openxmlformats.org/officeDocument/2006/relationships/hyperlink" Target="https://podminky.urs.cz/item/CS_URS_2025_01/894812041" TargetMode="External" /><Relationship Id="rId73" Type="http://schemas.openxmlformats.org/officeDocument/2006/relationships/hyperlink" Target="https://podminky.urs.cz/item/CS_URS_2025_01/894812063" TargetMode="External" /><Relationship Id="rId74" Type="http://schemas.openxmlformats.org/officeDocument/2006/relationships/hyperlink" Target="https://podminky.urs.cz/item/CS_URS_2025_01/895941342" TargetMode="External" /><Relationship Id="rId75" Type="http://schemas.openxmlformats.org/officeDocument/2006/relationships/hyperlink" Target="https://podminky.urs.cz/item/CS_URS_2025_01/895941332" TargetMode="External" /><Relationship Id="rId76" Type="http://schemas.openxmlformats.org/officeDocument/2006/relationships/hyperlink" Target="https://podminky.urs.cz/item/CS_URS_2025_01/895941313" TargetMode="External" /><Relationship Id="rId77" Type="http://schemas.openxmlformats.org/officeDocument/2006/relationships/hyperlink" Target="https://podminky.urs.cz/item/CS_URS_2025_01/895941314" TargetMode="External" /><Relationship Id="rId78" Type="http://schemas.openxmlformats.org/officeDocument/2006/relationships/hyperlink" Target="https://podminky.urs.cz/item/CS_URS_2025_01/899204112" TargetMode="External" /><Relationship Id="rId79" Type="http://schemas.openxmlformats.org/officeDocument/2006/relationships/hyperlink" Target="https://podminky.urs.cz/item/CS_URS_2025_01/966006211" TargetMode="External" /><Relationship Id="rId80" Type="http://schemas.openxmlformats.org/officeDocument/2006/relationships/hyperlink" Target="https://podminky.urs.cz/item/CS_URS_2025_01/966006281" TargetMode="External" /><Relationship Id="rId81" Type="http://schemas.openxmlformats.org/officeDocument/2006/relationships/hyperlink" Target="https://podminky.urs.cz/item/CS_URS_2025_01/916131213" TargetMode="External" /><Relationship Id="rId82" Type="http://schemas.openxmlformats.org/officeDocument/2006/relationships/hyperlink" Target="https://podminky.urs.cz/item/CS_URS_2025_01/916231213" TargetMode="External" /><Relationship Id="rId83" Type="http://schemas.openxmlformats.org/officeDocument/2006/relationships/hyperlink" Target="https://podminky.urs.cz/item/CS_URS_2025_01/919112223" TargetMode="External" /><Relationship Id="rId84" Type="http://schemas.openxmlformats.org/officeDocument/2006/relationships/hyperlink" Target="https://podminky.urs.cz/item/CS_URS_2025_01/919122122" TargetMode="External" /><Relationship Id="rId85" Type="http://schemas.openxmlformats.org/officeDocument/2006/relationships/hyperlink" Target="https://podminky.urs.cz/item/CS_URS_2025_01/916782111" TargetMode="External" /><Relationship Id="rId86" Type="http://schemas.openxmlformats.org/officeDocument/2006/relationships/hyperlink" Target="https://podminky.urs.cz/item/CS_URS_2025_01/919726122/R" TargetMode="External" /><Relationship Id="rId87" Type="http://schemas.openxmlformats.org/officeDocument/2006/relationships/hyperlink" Target="https://podminky.urs.cz/item/CS_URS_2025_01/914111112" TargetMode="External" /><Relationship Id="rId88" Type="http://schemas.openxmlformats.org/officeDocument/2006/relationships/hyperlink" Target="https://podminky.urs.cz/item/CS_URS_2025_01/914511112" TargetMode="External" /><Relationship Id="rId89" Type="http://schemas.openxmlformats.org/officeDocument/2006/relationships/hyperlink" Target="https://podminky.urs.cz/item/CS_URS_2025_01/915611111" TargetMode="External" /><Relationship Id="rId90" Type="http://schemas.openxmlformats.org/officeDocument/2006/relationships/hyperlink" Target="https://podminky.urs.cz/item/CS_URS_2025_01/915621111" TargetMode="External" /><Relationship Id="rId91" Type="http://schemas.openxmlformats.org/officeDocument/2006/relationships/hyperlink" Target="https://podminky.urs.cz/item/CS_URS_2025_01/915111115" TargetMode="External" /><Relationship Id="rId92" Type="http://schemas.openxmlformats.org/officeDocument/2006/relationships/hyperlink" Target="https://podminky.urs.cz/item/CS_URS_2025_01/915121111" TargetMode="External" /><Relationship Id="rId93" Type="http://schemas.openxmlformats.org/officeDocument/2006/relationships/hyperlink" Target="https://podminky.urs.cz/item/CS_URS_2025_01/915121121" TargetMode="External" /><Relationship Id="rId94" Type="http://schemas.openxmlformats.org/officeDocument/2006/relationships/hyperlink" Target="https://podminky.urs.cz/item/CS_URS_2025_01/915131111" TargetMode="External" /><Relationship Id="rId95" Type="http://schemas.openxmlformats.org/officeDocument/2006/relationships/hyperlink" Target="https://podminky.urs.cz/item/CS_URS_2025_01/915211115" TargetMode="External" /><Relationship Id="rId96" Type="http://schemas.openxmlformats.org/officeDocument/2006/relationships/hyperlink" Target="https://podminky.urs.cz/item/CS_URS_2025_01/915221111" TargetMode="External" /><Relationship Id="rId97" Type="http://schemas.openxmlformats.org/officeDocument/2006/relationships/hyperlink" Target="https://podminky.urs.cz/item/CS_URS_2025_01/915221121" TargetMode="External" /><Relationship Id="rId98" Type="http://schemas.openxmlformats.org/officeDocument/2006/relationships/hyperlink" Target="https://podminky.urs.cz/item/CS_URS_2025_01/915231111" TargetMode="External" /><Relationship Id="rId99" Type="http://schemas.openxmlformats.org/officeDocument/2006/relationships/hyperlink" Target="https://podminky.urs.cz/item/CS_URS_2025_01/997013501" TargetMode="External" /><Relationship Id="rId100" Type="http://schemas.openxmlformats.org/officeDocument/2006/relationships/hyperlink" Target="https://podminky.urs.cz/item/CS_URS_2025_01/997013509" TargetMode="External" /><Relationship Id="rId101" Type="http://schemas.openxmlformats.org/officeDocument/2006/relationships/hyperlink" Target="https://podminky.urs.cz/item/CS_URS_2025_01/997013631" TargetMode="External" /><Relationship Id="rId102" Type="http://schemas.openxmlformats.org/officeDocument/2006/relationships/hyperlink" Target="https://podminky.urs.cz/item/CS_URS_2025_01/997013861" TargetMode="External" /><Relationship Id="rId103" Type="http://schemas.openxmlformats.org/officeDocument/2006/relationships/hyperlink" Target="https://podminky.urs.cz/item/CS_URS_2025_01/997013862" TargetMode="External" /><Relationship Id="rId104" Type="http://schemas.openxmlformats.org/officeDocument/2006/relationships/hyperlink" Target="https://podminky.urs.cz/item/CS_URS_2025_01/997013873" TargetMode="External" /><Relationship Id="rId105" Type="http://schemas.openxmlformats.org/officeDocument/2006/relationships/hyperlink" Target="https://podminky.urs.cz/item/CS_URS_2025_01/997013875" TargetMode="External" /><Relationship Id="rId106" Type="http://schemas.openxmlformats.org/officeDocument/2006/relationships/hyperlink" Target="https://podminky.urs.cz/item/CS_URS_2025_01/998225111" TargetMode="External" /><Relationship Id="rId107" Type="http://schemas.openxmlformats.org/officeDocument/2006/relationships/hyperlink" Target="https://podminky.urs.cz/item/CS_URS_2025_01/711161222" TargetMode="External" /><Relationship Id="rId108" Type="http://schemas.openxmlformats.org/officeDocument/2006/relationships/hyperlink" Target="https://podminky.urs.cz/item/CS_URS_2025_01/998711101" TargetMode="External" /><Relationship Id="rId10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Karlovy Vary, ulice Husova - parkování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Karlovy Vary, ul. Husova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24. 3. 2025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Karlovy Vary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Tomáš Štembera Petráň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000 - Vedlejší rozpočt...'!J30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000 - Vedlejší rozpočt...'!P80</f>
        <v>0</v>
      </c>
      <c r="AV55" s="123">
        <f>'SO 000 - Vedlejší rozpočt...'!J33</f>
        <v>0</v>
      </c>
      <c r="AW55" s="123">
        <f>'SO 000 - Vedlejší rozpočt...'!J34</f>
        <v>0</v>
      </c>
      <c r="AX55" s="123">
        <f>'SO 000 - Vedlejší rozpočt...'!J35</f>
        <v>0</v>
      </c>
      <c r="AY55" s="123">
        <f>'SO 000 - Vedlejší rozpočt...'!J36</f>
        <v>0</v>
      </c>
      <c r="AZ55" s="123">
        <f>'SO 000 - Vedlejší rozpočt...'!F33</f>
        <v>0</v>
      </c>
      <c r="BA55" s="123">
        <f>'SO 000 - Vedlejší rozpočt...'!F34</f>
        <v>0</v>
      </c>
      <c r="BB55" s="123">
        <f>'SO 000 - Vedlejší rozpočt...'!F35</f>
        <v>0</v>
      </c>
      <c r="BC55" s="123">
        <f>'SO 000 - Vedlejší rozpočt...'!F36</f>
        <v>0</v>
      </c>
      <c r="BD55" s="125">
        <f>'SO 000 - Vedlejší rozpočt...'!F37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101 - MK Husova'!J30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7">
        <v>0</v>
      </c>
      <c r="AT56" s="128">
        <f>ROUND(SUM(AV56:AW56),2)</f>
        <v>0</v>
      </c>
      <c r="AU56" s="129">
        <f>'SO 101 - MK Husova'!P91</f>
        <v>0</v>
      </c>
      <c r="AV56" s="128">
        <f>'SO 101 - MK Husova'!J33</f>
        <v>0</v>
      </c>
      <c r="AW56" s="128">
        <f>'SO 101 - MK Husova'!J34</f>
        <v>0</v>
      </c>
      <c r="AX56" s="128">
        <f>'SO 101 - MK Husova'!J35</f>
        <v>0</v>
      </c>
      <c r="AY56" s="128">
        <f>'SO 101 - MK Husova'!J36</f>
        <v>0</v>
      </c>
      <c r="AZ56" s="128">
        <f>'SO 101 - MK Husova'!F33</f>
        <v>0</v>
      </c>
      <c r="BA56" s="128">
        <f>'SO 101 - MK Husova'!F34</f>
        <v>0</v>
      </c>
      <c r="BB56" s="128">
        <f>'SO 101 - MK Husova'!F35</f>
        <v>0</v>
      </c>
      <c r="BC56" s="128">
        <f>'SO 101 - MK Husova'!F36</f>
        <v>0</v>
      </c>
      <c r="BD56" s="130">
        <f>'SO 101 - MK Husova'!F37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JtWtMysCWcJofTyhFleLrvDWiRlQPpteiix/nW2MW4gBAoCmvBghuHfyXuOXKr61I5vrZAh6ctW8GAfzfDM3KA==" hashValue="Uj061RmEOhnQ3v0xLiZJi5XjLCGogD5FqV4o/SCxz73rl2hmLmDXN15Le4e3QgPz7VCa/WGT76KWdKiHFm8xdQ==" algorithmName="SHA-512" password="80EB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00 - Vedlejší rozpočt...'!C2" display="/"/>
    <hyperlink ref="A56" location="'SO 101 - MK Huso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Karlovy Vary, ulice Husova - parkování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24. 3. 2025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ROUND((SUM(BE80:BE93)),  2)</f>
        <v>0</v>
      </c>
      <c r="G33" s="41"/>
      <c r="H33" s="41"/>
      <c r="I33" s="151">
        <v>0.20999999999999999</v>
      </c>
      <c r="J33" s="150">
        <f>ROUND(((SUM(BE80:BE93))*I33),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ROUND((SUM(BF80:BF93)),  2)</f>
        <v>0</v>
      </c>
      <c r="G34" s="41"/>
      <c r="H34" s="41"/>
      <c r="I34" s="151">
        <v>0.12</v>
      </c>
      <c r="J34" s="150">
        <f>ROUND(((SUM(BF80:BF93))*I34),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ROUND((SUM(BG80:BG93)),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ROUND((SUM(BH80:BH93)),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ROUND((SUM(BI80:BI93)),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Karlovy Vary, ulice Husova - parkování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000 -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Karlovy Vary, ul. Husova</v>
      </c>
      <c r="G52" s="43"/>
      <c r="H52" s="43"/>
      <c r="I52" s="35" t="s">
        <v>23</v>
      </c>
      <c r="J52" s="75" t="str">
        <f>IF(J12="","",J12)</f>
        <v>24. 3. 2025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31</v>
      </c>
      <c r="J54" s="39" t="str">
        <f>E21</f>
        <v>Ing. Tomáš Štembera Petráň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94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Karlovy Vary, ulice Husova - parkování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87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000 -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Karlovy Vary, ul. Husova</v>
      </c>
      <c r="G74" s="43"/>
      <c r="H74" s="43"/>
      <c r="I74" s="35" t="s">
        <v>23</v>
      </c>
      <c r="J74" s="75" t="str">
        <f>IF(J12="","",J12)</f>
        <v>24. 3. 2025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Statutární město Karlovy Vary</v>
      </c>
      <c r="G76" s="43"/>
      <c r="H76" s="43"/>
      <c r="I76" s="35" t="s">
        <v>31</v>
      </c>
      <c r="J76" s="39" t="str">
        <f>E21</f>
        <v>Ing. Tomáš Štembera Petráň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 xml:space="preserve"> 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0" customFormat="1" ht="29.28" customHeight="1">
      <c r="A79" s="174"/>
      <c r="B79" s="175"/>
      <c r="C79" s="176" t="s">
        <v>95</v>
      </c>
      <c r="D79" s="177" t="s">
        <v>57</v>
      </c>
      <c r="E79" s="177" t="s">
        <v>53</v>
      </c>
      <c r="F79" s="177" t="s">
        <v>54</v>
      </c>
      <c r="G79" s="177" t="s">
        <v>96</v>
      </c>
      <c r="H79" s="177" t="s">
        <v>97</v>
      </c>
      <c r="I79" s="177" t="s">
        <v>98</v>
      </c>
      <c r="J79" s="177" t="s">
        <v>91</v>
      </c>
      <c r="K79" s="178" t="s">
        <v>99</v>
      </c>
      <c r="L79" s="179"/>
      <c r="M79" s="95" t="s">
        <v>19</v>
      </c>
      <c r="N79" s="96" t="s">
        <v>42</v>
      </c>
      <c r="O79" s="96" t="s">
        <v>100</v>
      </c>
      <c r="P79" s="96" t="s">
        <v>101</v>
      </c>
      <c r="Q79" s="96" t="s">
        <v>102</v>
      </c>
      <c r="R79" s="96" t="s">
        <v>103</v>
      </c>
      <c r="S79" s="96" t="s">
        <v>104</v>
      </c>
      <c r="T79" s="97" t="s">
        <v>105</v>
      </c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="2" customFormat="1" ht="22.8" customHeight="1">
      <c r="A80" s="41"/>
      <c r="B80" s="42"/>
      <c r="C80" s="102" t="s">
        <v>106</v>
      </c>
      <c r="D80" s="43"/>
      <c r="E80" s="43"/>
      <c r="F80" s="43"/>
      <c r="G80" s="43"/>
      <c r="H80" s="43"/>
      <c r="I80" s="43"/>
      <c r="J80" s="180">
        <f>BK80</f>
        <v>0</v>
      </c>
      <c r="K80" s="43"/>
      <c r="L80" s="47"/>
      <c r="M80" s="98"/>
      <c r="N80" s="181"/>
      <c r="O80" s="99"/>
      <c r="P80" s="182">
        <f>P81</f>
        <v>0</v>
      </c>
      <c r="Q80" s="99"/>
      <c r="R80" s="182">
        <f>R81</f>
        <v>0</v>
      </c>
      <c r="S80" s="99"/>
      <c r="T80" s="183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92</v>
      </c>
      <c r="BK80" s="184">
        <f>BK81</f>
        <v>0</v>
      </c>
    </row>
    <row r="81" s="11" customFormat="1" ht="25.92" customHeight="1">
      <c r="A81" s="11"/>
      <c r="B81" s="185"/>
      <c r="C81" s="186"/>
      <c r="D81" s="187" t="s">
        <v>71</v>
      </c>
      <c r="E81" s="188" t="s">
        <v>107</v>
      </c>
      <c r="F81" s="188" t="s">
        <v>78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SUM(P82:P93)</f>
        <v>0</v>
      </c>
      <c r="Q81" s="193"/>
      <c r="R81" s="194">
        <f>SUM(R82:R93)</f>
        <v>0</v>
      </c>
      <c r="S81" s="193"/>
      <c r="T81" s="195">
        <f>SUM(T82:T93)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6" t="s">
        <v>108</v>
      </c>
      <c r="AT81" s="197" t="s">
        <v>71</v>
      </c>
      <c r="AU81" s="197" t="s">
        <v>72</v>
      </c>
      <c r="AY81" s="196" t="s">
        <v>109</v>
      </c>
      <c r="BK81" s="198">
        <f>SUM(BK82:BK93)</f>
        <v>0</v>
      </c>
    </row>
    <row r="82" s="2" customFormat="1" ht="16.5" customHeight="1">
      <c r="A82" s="41"/>
      <c r="B82" s="42"/>
      <c r="C82" s="199" t="s">
        <v>80</v>
      </c>
      <c r="D82" s="199" t="s">
        <v>110</v>
      </c>
      <c r="E82" s="200" t="s">
        <v>111</v>
      </c>
      <c r="F82" s="201" t="s">
        <v>112</v>
      </c>
      <c r="G82" s="202" t="s">
        <v>113</v>
      </c>
      <c r="H82" s="203">
        <v>1</v>
      </c>
      <c r="I82" s="204"/>
      <c r="J82" s="205">
        <f>ROUND(I82*H82,2)</f>
        <v>0</v>
      </c>
      <c r="K82" s="201" t="s">
        <v>19</v>
      </c>
      <c r="L82" s="47"/>
      <c r="M82" s="206" t="s">
        <v>19</v>
      </c>
      <c r="N82" s="207" t="s">
        <v>43</v>
      </c>
      <c r="O82" s="8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0" t="s">
        <v>114</v>
      </c>
      <c r="AT82" s="210" t="s">
        <v>110</v>
      </c>
      <c r="AU82" s="210" t="s">
        <v>80</v>
      </c>
      <c r="AY82" s="20" t="s">
        <v>109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20" t="s">
        <v>80</v>
      </c>
      <c r="BK82" s="211">
        <f>ROUND(I82*H82,2)</f>
        <v>0</v>
      </c>
      <c r="BL82" s="20" t="s">
        <v>114</v>
      </c>
      <c r="BM82" s="210" t="s">
        <v>115</v>
      </c>
    </row>
    <row r="83" s="2" customFormat="1" ht="16.5" customHeight="1">
      <c r="A83" s="41"/>
      <c r="B83" s="42"/>
      <c r="C83" s="199" t="s">
        <v>82</v>
      </c>
      <c r="D83" s="199" t="s">
        <v>110</v>
      </c>
      <c r="E83" s="200" t="s">
        <v>116</v>
      </c>
      <c r="F83" s="201" t="s">
        <v>117</v>
      </c>
      <c r="G83" s="202" t="s">
        <v>113</v>
      </c>
      <c r="H83" s="203">
        <v>1</v>
      </c>
      <c r="I83" s="204"/>
      <c r="J83" s="205">
        <f>ROUND(I83*H83,2)</f>
        <v>0</v>
      </c>
      <c r="K83" s="201" t="s">
        <v>19</v>
      </c>
      <c r="L83" s="47"/>
      <c r="M83" s="206" t="s">
        <v>19</v>
      </c>
      <c r="N83" s="207" t="s">
        <v>43</v>
      </c>
      <c r="O83" s="87"/>
      <c r="P83" s="208">
        <f>O83*H83</f>
        <v>0</v>
      </c>
      <c r="Q83" s="208">
        <v>0</v>
      </c>
      <c r="R83" s="208">
        <f>Q83*H83</f>
        <v>0</v>
      </c>
      <c r="S83" s="208">
        <v>0</v>
      </c>
      <c r="T83" s="209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0" t="s">
        <v>114</v>
      </c>
      <c r="AT83" s="210" t="s">
        <v>110</v>
      </c>
      <c r="AU83" s="210" t="s">
        <v>80</v>
      </c>
      <c r="AY83" s="20" t="s">
        <v>109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0" t="s">
        <v>80</v>
      </c>
      <c r="BK83" s="211">
        <f>ROUND(I83*H83,2)</f>
        <v>0</v>
      </c>
      <c r="BL83" s="20" t="s">
        <v>114</v>
      </c>
      <c r="BM83" s="210" t="s">
        <v>118</v>
      </c>
    </row>
    <row r="84" s="2" customFormat="1" ht="16.5" customHeight="1">
      <c r="A84" s="41"/>
      <c r="B84" s="42"/>
      <c r="C84" s="199" t="s">
        <v>119</v>
      </c>
      <c r="D84" s="199" t="s">
        <v>110</v>
      </c>
      <c r="E84" s="200" t="s">
        <v>120</v>
      </c>
      <c r="F84" s="201" t="s">
        <v>121</v>
      </c>
      <c r="G84" s="202" t="s">
        <v>113</v>
      </c>
      <c r="H84" s="203">
        <v>1</v>
      </c>
      <c r="I84" s="204"/>
      <c r="J84" s="205">
        <f>ROUND(I84*H84,2)</f>
        <v>0</v>
      </c>
      <c r="K84" s="201" t="s">
        <v>19</v>
      </c>
      <c r="L84" s="47"/>
      <c r="M84" s="206" t="s">
        <v>19</v>
      </c>
      <c r="N84" s="207" t="s">
        <v>43</v>
      </c>
      <c r="O84" s="87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0" t="s">
        <v>114</v>
      </c>
      <c r="AT84" s="210" t="s">
        <v>110</v>
      </c>
      <c r="AU84" s="210" t="s">
        <v>80</v>
      </c>
      <c r="AY84" s="20" t="s">
        <v>109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20" t="s">
        <v>80</v>
      </c>
      <c r="BK84" s="211">
        <f>ROUND(I84*H84,2)</f>
        <v>0</v>
      </c>
      <c r="BL84" s="20" t="s">
        <v>114</v>
      </c>
      <c r="BM84" s="210" t="s">
        <v>122</v>
      </c>
    </row>
    <row r="85" s="2" customFormat="1" ht="16.5" customHeight="1">
      <c r="A85" s="41"/>
      <c r="B85" s="42"/>
      <c r="C85" s="199" t="s">
        <v>114</v>
      </c>
      <c r="D85" s="199" t="s">
        <v>110</v>
      </c>
      <c r="E85" s="200" t="s">
        <v>123</v>
      </c>
      <c r="F85" s="201" t="s">
        <v>124</v>
      </c>
      <c r="G85" s="202" t="s">
        <v>113</v>
      </c>
      <c r="H85" s="203">
        <v>1</v>
      </c>
      <c r="I85" s="204"/>
      <c r="J85" s="205">
        <f>ROUND(I85*H85,2)</f>
        <v>0</v>
      </c>
      <c r="K85" s="201" t="s">
        <v>19</v>
      </c>
      <c r="L85" s="47"/>
      <c r="M85" s="206" t="s">
        <v>19</v>
      </c>
      <c r="N85" s="207" t="s">
        <v>43</v>
      </c>
      <c r="O85" s="87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0" t="s">
        <v>114</v>
      </c>
      <c r="AT85" s="210" t="s">
        <v>110</v>
      </c>
      <c r="AU85" s="210" t="s">
        <v>80</v>
      </c>
      <c r="AY85" s="20" t="s">
        <v>109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0" t="s">
        <v>80</v>
      </c>
      <c r="BK85" s="211">
        <f>ROUND(I85*H85,2)</f>
        <v>0</v>
      </c>
      <c r="BL85" s="20" t="s">
        <v>114</v>
      </c>
      <c r="BM85" s="210" t="s">
        <v>125</v>
      </c>
    </row>
    <row r="86" s="2" customFormat="1">
      <c r="A86" s="41"/>
      <c r="B86" s="42"/>
      <c r="C86" s="43"/>
      <c r="D86" s="212" t="s">
        <v>126</v>
      </c>
      <c r="E86" s="43"/>
      <c r="F86" s="213" t="s">
        <v>127</v>
      </c>
      <c r="G86" s="43"/>
      <c r="H86" s="43"/>
      <c r="I86" s="214"/>
      <c r="J86" s="43"/>
      <c r="K86" s="43"/>
      <c r="L86" s="47"/>
      <c r="M86" s="215"/>
      <c r="N86" s="216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126</v>
      </c>
      <c r="AU86" s="20" t="s">
        <v>80</v>
      </c>
    </row>
    <row r="87" s="2" customFormat="1" ht="16.5" customHeight="1">
      <c r="A87" s="41"/>
      <c r="B87" s="42"/>
      <c r="C87" s="199" t="s">
        <v>108</v>
      </c>
      <c r="D87" s="199" t="s">
        <v>110</v>
      </c>
      <c r="E87" s="200" t="s">
        <v>128</v>
      </c>
      <c r="F87" s="201" t="s">
        <v>129</v>
      </c>
      <c r="G87" s="202" t="s">
        <v>113</v>
      </c>
      <c r="H87" s="203">
        <v>1</v>
      </c>
      <c r="I87" s="204"/>
      <c r="J87" s="205">
        <f>ROUND(I87*H87,2)</f>
        <v>0</v>
      </c>
      <c r="K87" s="201" t="s">
        <v>19</v>
      </c>
      <c r="L87" s="47"/>
      <c r="M87" s="206" t="s">
        <v>19</v>
      </c>
      <c r="N87" s="207" t="s">
        <v>43</v>
      </c>
      <c r="O87" s="87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0" t="s">
        <v>114</v>
      </c>
      <c r="AT87" s="210" t="s">
        <v>110</v>
      </c>
      <c r="AU87" s="210" t="s">
        <v>80</v>
      </c>
      <c r="AY87" s="20" t="s">
        <v>109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0" t="s">
        <v>80</v>
      </c>
      <c r="BK87" s="211">
        <f>ROUND(I87*H87,2)</f>
        <v>0</v>
      </c>
      <c r="BL87" s="20" t="s">
        <v>114</v>
      </c>
      <c r="BM87" s="210" t="s">
        <v>130</v>
      </c>
    </row>
    <row r="88" s="2" customFormat="1" ht="16.5" customHeight="1">
      <c r="A88" s="41"/>
      <c r="B88" s="42"/>
      <c r="C88" s="199" t="s">
        <v>131</v>
      </c>
      <c r="D88" s="199" t="s">
        <v>110</v>
      </c>
      <c r="E88" s="200" t="s">
        <v>132</v>
      </c>
      <c r="F88" s="201" t="s">
        <v>133</v>
      </c>
      <c r="G88" s="202" t="s">
        <v>113</v>
      </c>
      <c r="H88" s="203">
        <v>1</v>
      </c>
      <c r="I88" s="204"/>
      <c r="J88" s="205">
        <f>ROUND(I88*H88,2)</f>
        <v>0</v>
      </c>
      <c r="K88" s="201" t="s">
        <v>19</v>
      </c>
      <c r="L88" s="47"/>
      <c r="M88" s="206" t="s">
        <v>19</v>
      </c>
      <c r="N88" s="207" t="s">
        <v>43</v>
      </c>
      <c r="O88" s="87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0" t="s">
        <v>114</v>
      </c>
      <c r="AT88" s="210" t="s">
        <v>110</v>
      </c>
      <c r="AU88" s="210" t="s">
        <v>80</v>
      </c>
      <c r="AY88" s="20" t="s">
        <v>109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20" t="s">
        <v>80</v>
      </c>
      <c r="BK88" s="211">
        <f>ROUND(I88*H88,2)</f>
        <v>0</v>
      </c>
      <c r="BL88" s="20" t="s">
        <v>114</v>
      </c>
      <c r="BM88" s="210" t="s">
        <v>134</v>
      </c>
    </row>
    <row r="89" s="2" customFormat="1" ht="16.5" customHeight="1">
      <c r="A89" s="41"/>
      <c r="B89" s="42"/>
      <c r="C89" s="199" t="s">
        <v>135</v>
      </c>
      <c r="D89" s="199" t="s">
        <v>110</v>
      </c>
      <c r="E89" s="200" t="s">
        <v>136</v>
      </c>
      <c r="F89" s="201" t="s">
        <v>137</v>
      </c>
      <c r="G89" s="202" t="s">
        <v>113</v>
      </c>
      <c r="H89" s="203">
        <v>1</v>
      </c>
      <c r="I89" s="204"/>
      <c r="J89" s="205">
        <f>ROUND(I89*H89,2)</f>
        <v>0</v>
      </c>
      <c r="K89" s="201" t="s">
        <v>19</v>
      </c>
      <c r="L89" s="47"/>
      <c r="M89" s="206" t="s">
        <v>19</v>
      </c>
      <c r="N89" s="207" t="s">
        <v>43</v>
      </c>
      <c r="O89" s="87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0" t="s">
        <v>114</v>
      </c>
      <c r="AT89" s="210" t="s">
        <v>110</v>
      </c>
      <c r="AU89" s="210" t="s">
        <v>80</v>
      </c>
      <c r="AY89" s="20" t="s">
        <v>109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0" t="s">
        <v>80</v>
      </c>
      <c r="BK89" s="211">
        <f>ROUND(I89*H89,2)</f>
        <v>0</v>
      </c>
      <c r="BL89" s="20" t="s">
        <v>114</v>
      </c>
      <c r="BM89" s="210" t="s">
        <v>138</v>
      </c>
    </row>
    <row r="90" s="2" customFormat="1" ht="16.5" customHeight="1">
      <c r="A90" s="41"/>
      <c r="B90" s="42"/>
      <c r="C90" s="199" t="s">
        <v>139</v>
      </c>
      <c r="D90" s="199" t="s">
        <v>110</v>
      </c>
      <c r="E90" s="200" t="s">
        <v>140</v>
      </c>
      <c r="F90" s="201" t="s">
        <v>141</v>
      </c>
      <c r="G90" s="202" t="s">
        <v>113</v>
      </c>
      <c r="H90" s="203">
        <v>2</v>
      </c>
      <c r="I90" s="204"/>
      <c r="J90" s="205">
        <f>ROUND(I90*H90,2)</f>
        <v>0</v>
      </c>
      <c r="K90" s="201" t="s">
        <v>19</v>
      </c>
      <c r="L90" s="47"/>
      <c r="M90" s="206" t="s">
        <v>19</v>
      </c>
      <c r="N90" s="207" t="s">
        <v>43</v>
      </c>
      <c r="O90" s="8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0" t="s">
        <v>114</v>
      </c>
      <c r="AT90" s="210" t="s">
        <v>110</v>
      </c>
      <c r="AU90" s="210" t="s">
        <v>80</v>
      </c>
      <c r="AY90" s="20" t="s">
        <v>109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0" t="s">
        <v>80</v>
      </c>
      <c r="BK90" s="211">
        <f>ROUND(I90*H90,2)</f>
        <v>0</v>
      </c>
      <c r="BL90" s="20" t="s">
        <v>114</v>
      </c>
      <c r="BM90" s="210" t="s">
        <v>142</v>
      </c>
    </row>
    <row r="91" s="2" customFormat="1" ht="21.75" customHeight="1">
      <c r="A91" s="41"/>
      <c r="B91" s="42"/>
      <c r="C91" s="199" t="s">
        <v>143</v>
      </c>
      <c r="D91" s="199" t="s">
        <v>110</v>
      </c>
      <c r="E91" s="200" t="s">
        <v>144</v>
      </c>
      <c r="F91" s="201" t="s">
        <v>145</v>
      </c>
      <c r="G91" s="202" t="s">
        <v>113</v>
      </c>
      <c r="H91" s="203">
        <v>1</v>
      </c>
      <c r="I91" s="204"/>
      <c r="J91" s="205">
        <f>ROUND(I91*H91,2)</f>
        <v>0</v>
      </c>
      <c r="K91" s="201" t="s">
        <v>19</v>
      </c>
      <c r="L91" s="47"/>
      <c r="M91" s="206" t="s">
        <v>19</v>
      </c>
      <c r="N91" s="207" t="s">
        <v>43</v>
      </c>
      <c r="O91" s="87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0" t="s">
        <v>114</v>
      </c>
      <c r="AT91" s="210" t="s">
        <v>110</v>
      </c>
      <c r="AU91" s="210" t="s">
        <v>80</v>
      </c>
      <c r="AY91" s="20" t="s">
        <v>109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0" t="s">
        <v>80</v>
      </c>
      <c r="BK91" s="211">
        <f>ROUND(I91*H91,2)</f>
        <v>0</v>
      </c>
      <c r="BL91" s="20" t="s">
        <v>114</v>
      </c>
      <c r="BM91" s="210" t="s">
        <v>146</v>
      </c>
    </row>
    <row r="92" s="2" customFormat="1" ht="16.5" customHeight="1">
      <c r="A92" s="41"/>
      <c r="B92" s="42"/>
      <c r="C92" s="199" t="s">
        <v>147</v>
      </c>
      <c r="D92" s="199" t="s">
        <v>110</v>
      </c>
      <c r="E92" s="200" t="s">
        <v>148</v>
      </c>
      <c r="F92" s="201" t="s">
        <v>149</v>
      </c>
      <c r="G92" s="202" t="s">
        <v>113</v>
      </c>
      <c r="H92" s="203">
        <v>1</v>
      </c>
      <c r="I92" s="204"/>
      <c r="J92" s="205">
        <f>ROUND(I92*H92,2)</f>
        <v>0</v>
      </c>
      <c r="K92" s="201" t="s">
        <v>19</v>
      </c>
      <c r="L92" s="47"/>
      <c r="M92" s="206" t="s">
        <v>19</v>
      </c>
      <c r="N92" s="207" t="s">
        <v>43</v>
      </c>
      <c r="O92" s="87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0" t="s">
        <v>114</v>
      </c>
      <c r="AT92" s="210" t="s">
        <v>110</v>
      </c>
      <c r="AU92" s="210" t="s">
        <v>80</v>
      </c>
      <c r="AY92" s="20" t="s">
        <v>109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0" t="s">
        <v>80</v>
      </c>
      <c r="BK92" s="211">
        <f>ROUND(I92*H92,2)</f>
        <v>0</v>
      </c>
      <c r="BL92" s="20" t="s">
        <v>114</v>
      </c>
      <c r="BM92" s="210" t="s">
        <v>150</v>
      </c>
    </row>
    <row r="93" s="2" customFormat="1" ht="16.5" customHeight="1">
      <c r="A93" s="41"/>
      <c r="B93" s="42"/>
      <c r="C93" s="199" t="s">
        <v>151</v>
      </c>
      <c r="D93" s="199" t="s">
        <v>110</v>
      </c>
      <c r="E93" s="200" t="s">
        <v>152</v>
      </c>
      <c r="F93" s="201" t="s">
        <v>153</v>
      </c>
      <c r="G93" s="202" t="s">
        <v>113</v>
      </c>
      <c r="H93" s="203">
        <v>1</v>
      </c>
      <c r="I93" s="204"/>
      <c r="J93" s="205">
        <f>ROUND(I93*H93,2)</f>
        <v>0</v>
      </c>
      <c r="K93" s="201" t="s">
        <v>19</v>
      </c>
      <c r="L93" s="47"/>
      <c r="M93" s="217" t="s">
        <v>19</v>
      </c>
      <c r="N93" s="218" t="s">
        <v>43</v>
      </c>
      <c r="O93" s="219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0" t="s">
        <v>114</v>
      </c>
      <c r="AT93" s="210" t="s">
        <v>110</v>
      </c>
      <c r="AU93" s="210" t="s">
        <v>80</v>
      </c>
      <c r="AY93" s="20" t="s">
        <v>109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0" t="s">
        <v>80</v>
      </c>
      <c r="BK93" s="211">
        <f>ROUND(I93*H93,2)</f>
        <v>0</v>
      </c>
      <c r="BL93" s="20" t="s">
        <v>114</v>
      </c>
      <c r="BM93" s="210" t="s">
        <v>154</v>
      </c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47"/>
      <c r="M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</sheetData>
  <sheetProtection sheet="1" autoFilter="0" formatColumns="0" formatRows="0" objects="1" scenarios="1" spinCount="100000" saltValue="Ep3lxjAEDgg/Weonfr9sP6a8pOcKFwV6p2Ji0MxHrZQha28GXRZKnf0ezQm5A2cNcBg4w2+XWjcx8YyfVihV1w==" hashValue="SnBruRall/A8sAZ6PmH1UuP4e/kXLD6SEVW2y48ulCMBeqSBlBCyiW+l//lv33WAFnwvF3NGltsIdHrUq0RIrQ==" algorithmName="SHA-512" password="80EB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Karlovy Vary, ulice Husova - parkování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24. 3. 2025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ROUND((SUM(BE91:BE773)),  2)</f>
        <v>0</v>
      </c>
      <c r="G33" s="41"/>
      <c r="H33" s="41"/>
      <c r="I33" s="151">
        <v>0.20999999999999999</v>
      </c>
      <c r="J33" s="150">
        <f>ROUND(((SUM(BE91:BE773))*I33),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ROUND((SUM(BF91:BF773)),  2)</f>
        <v>0</v>
      </c>
      <c r="G34" s="41"/>
      <c r="H34" s="41"/>
      <c r="I34" s="151">
        <v>0.12</v>
      </c>
      <c r="J34" s="150">
        <f>ROUND(((SUM(BF91:BF773))*I34),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ROUND((SUM(BG91:BG773)),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ROUND((SUM(BH91:BH773)),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ROUND((SUM(BI91:BI773)),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Karlovy Vary, ulice Husova - parkování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101 - MK Husova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Karlovy Vary, ul. Husova</v>
      </c>
      <c r="G52" s="43"/>
      <c r="H52" s="43"/>
      <c r="I52" s="35" t="s">
        <v>23</v>
      </c>
      <c r="J52" s="75" t="str">
        <f>IF(J12="","",J12)</f>
        <v>24. 3. 2025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31</v>
      </c>
      <c r="J54" s="39" t="str">
        <f>E21</f>
        <v>Ing. Tomáš Štembera Petráň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156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157</v>
      </c>
      <c r="E61" s="225"/>
      <c r="F61" s="225"/>
      <c r="G61" s="225"/>
      <c r="H61" s="225"/>
      <c r="I61" s="225"/>
      <c r="J61" s="226">
        <f>J93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158</v>
      </c>
      <c r="E62" s="225"/>
      <c r="F62" s="225"/>
      <c r="G62" s="225"/>
      <c r="H62" s="225"/>
      <c r="I62" s="225"/>
      <c r="J62" s="226">
        <f>J354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2"/>
      <c r="C63" s="223"/>
      <c r="D63" s="224" t="s">
        <v>159</v>
      </c>
      <c r="E63" s="225"/>
      <c r="F63" s="225"/>
      <c r="G63" s="225"/>
      <c r="H63" s="225"/>
      <c r="I63" s="225"/>
      <c r="J63" s="226">
        <f>J381</f>
        <v>0</v>
      </c>
      <c r="K63" s="223"/>
      <c r="L63" s="22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2"/>
      <c r="C64" s="223"/>
      <c r="D64" s="224" t="s">
        <v>160</v>
      </c>
      <c r="E64" s="225"/>
      <c r="F64" s="225"/>
      <c r="G64" s="225"/>
      <c r="H64" s="225"/>
      <c r="I64" s="225"/>
      <c r="J64" s="226">
        <f>J384</f>
        <v>0</v>
      </c>
      <c r="K64" s="223"/>
      <c r="L64" s="22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2"/>
      <c r="C65" s="223"/>
      <c r="D65" s="224" t="s">
        <v>161</v>
      </c>
      <c r="E65" s="225"/>
      <c r="F65" s="225"/>
      <c r="G65" s="225"/>
      <c r="H65" s="225"/>
      <c r="I65" s="225"/>
      <c r="J65" s="226">
        <f>J409</f>
        <v>0</v>
      </c>
      <c r="K65" s="223"/>
      <c r="L65" s="227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2"/>
      <c r="C66" s="223"/>
      <c r="D66" s="224" t="s">
        <v>162</v>
      </c>
      <c r="E66" s="225"/>
      <c r="F66" s="225"/>
      <c r="G66" s="225"/>
      <c r="H66" s="225"/>
      <c r="I66" s="225"/>
      <c r="J66" s="226">
        <f>J515</f>
        <v>0</v>
      </c>
      <c r="K66" s="223"/>
      <c r="L66" s="227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2"/>
      <c r="C67" s="223"/>
      <c r="D67" s="224" t="s">
        <v>163</v>
      </c>
      <c r="E67" s="225"/>
      <c r="F67" s="225"/>
      <c r="G67" s="225"/>
      <c r="H67" s="225"/>
      <c r="I67" s="225"/>
      <c r="J67" s="226">
        <f>J571</f>
        <v>0</v>
      </c>
      <c r="K67" s="223"/>
      <c r="L67" s="227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2"/>
      <c r="C68" s="223"/>
      <c r="D68" s="224" t="s">
        <v>164</v>
      </c>
      <c r="E68" s="225"/>
      <c r="F68" s="225"/>
      <c r="G68" s="225"/>
      <c r="H68" s="225"/>
      <c r="I68" s="225"/>
      <c r="J68" s="226">
        <f>J713</f>
        <v>0</v>
      </c>
      <c r="K68" s="223"/>
      <c r="L68" s="227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2"/>
      <c r="C69" s="223"/>
      <c r="D69" s="224" t="s">
        <v>165</v>
      </c>
      <c r="E69" s="225"/>
      <c r="F69" s="225"/>
      <c r="G69" s="225"/>
      <c r="H69" s="225"/>
      <c r="I69" s="225"/>
      <c r="J69" s="226">
        <f>J764</f>
        <v>0</v>
      </c>
      <c r="K69" s="223"/>
      <c r="L69" s="227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68"/>
      <c r="C70" s="169"/>
      <c r="D70" s="170" t="s">
        <v>166</v>
      </c>
      <c r="E70" s="171"/>
      <c r="F70" s="171"/>
      <c r="G70" s="171"/>
      <c r="H70" s="171"/>
      <c r="I70" s="171"/>
      <c r="J70" s="172">
        <f>J767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2"/>
      <c r="C71" s="223"/>
      <c r="D71" s="224" t="s">
        <v>167</v>
      </c>
      <c r="E71" s="225"/>
      <c r="F71" s="225"/>
      <c r="G71" s="225"/>
      <c r="H71" s="225"/>
      <c r="I71" s="225"/>
      <c r="J71" s="226">
        <f>J768</f>
        <v>0</v>
      </c>
      <c r="K71" s="223"/>
      <c r="L71" s="227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94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63" t="str">
        <f>E7</f>
        <v>Karlovy Vary, ulice Husova - parkování</v>
      </c>
      <c r="F81" s="35"/>
      <c r="G81" s="35"/>
      <c r="H81" s="35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87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SO 101 - MK Husova</v>
      </c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F12</f>
        <v>Karlovy Vary, ul. Husova</v>
      </c>
      <c r="G85" s="43"/>
      <c r="H85" s="43"/>
      <c r="I85" s="35" t="s">
        <v>23</v>
      </c>
      <c r="J85" s="75" t="str">
        <f>IF(J12="","",J12)</f>
        <v>24. 3. 2025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E15</f>
        <v>Statutární město Karlovy Vary</v>
      </c>
      <c r="G87" s="43"/>
      <c r="H87" s="43"/>
      <c r="I87" s="35" t="s">
        <v>31</v>
      </c>
      <c r="J87" s="39" t="str">
        <f>E21</f>
        <v>Ing. Tomáš Štembera Petráň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29</v>
      </c>
      <c r="D88" s="43"/>
      <c r="E88" s="43"/>
      <c r="F88" s="30" t="str">
        <f>IF(E18="","",E18)</f>
        <v>Vyplň údaj</v>
      </c>
      <c r="G88" s="43"/>
      <c r="H88" s="43"/>
      <c r="I88" s="35" t="s">
        <v>34</v>
      </c>
      <c r="J88" s="39" t="str">
        <f>E24</f>
        <v xml:space="preserve"> 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0" customFormat="1" ht="29.28" customHeight="1">
      <c r="A90" s="174"/>
      <c r="B90" s="175"/>
      <c r="C90" s="176" t="s">
        <v>95</v>
      </c>
      <c r="D90" s="177" t="s">
        <v>57</v>
      </c>
      <c r="E90" s="177" t="s">
        <v>53</v>
      </c>
      <c r="F90" s="177" t="s">
        <v>54</v>
      </c>
      <c r="G90" s="177" t="s">
        <v>96</v>
      </c>
      <c r="H90" s="177" t="s">
        <v>97</v>
      </c>
      <c r="I90" s="177" t="s">
        <v>98</v>
      </c>
      <c r="J90" s="177" t="s">
        <v>91</v>
      </c>
      <c r="K90" s="178" t="s">
        <v>99</v>
      </c>
      <c r="L90" s="179"/>
      <c r="M90" s="95" t="s">
        <v>19</v>
      </c>
      <c r="N90" s="96" t="s">
        <v>42</v>
      </c>
      <c r="O90" s="96" t="s">
        <v>100</v>
      </c>
      <c r="P90" s="96" t="s">
        <v>101</v>
      </c>
      <c r="Q90" s="96" t="s">
        <v>102</v>
      </c>
      <c r="R90" s="96" t="s">
        <v>103</v>
      </c>
      <c r="S90" s="96" t="s">
        <v>104</v>
      </c>
      <c r="T90" s="97" t="s">
        <v>105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41"/>
      <c r="B91" s="42"/>
      <c r="C91" s="102" t="s">
        <v>106</v>
      </c>
      <c r="D91" s="43"/>
      <c r="E91" s="43"/>
      <c r="F91" s="43"/>
      <c r="G91" s="43"/>
      <c r="H91" s="43"/>
      <c r="I91" s="43"/>
      <c r="J91" s="180">
        <f>BK91</f>
        <v>0</v>
      </c>
      <c r="K91" s="43"/>
      <c r="L91" s="47"/>
      <c r="M91" s="98"/>
      <c r="N91" s="181"/>
      <c r="O91" s="99"/>
      <c r="P91" s="182">
        <f>P92+P767</f>
        <v>0</v>
      </c>
      <c r="Q91" s="99"/>
      <c r="R91" s="182">
        <f>R92+R767</f>
        <v>7170.2309776999991</v>
      </c>
      <c r="S91" s="99"/>
      <c r="T91" s="183">
        <f>T92+T767</f>
        <v>4163.507599999999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92</v>
      </c>
      <c r="BK91" s="184">
        <f>BK92+BK767</f>
        <v>0</v>
      </c>
    </row>
    <row r="92" s="11" customFormat="1" ht="25.92" customHeight="1">
      <c r="A92" s="11"/>
      <c r="B92" s="185"/>
      <c r="C92" s="186"/>
      <c r="D92" s="187" t="s">
        <v>71</v>
      </c>
      <c r="E92" s="188" t="s">
        <v>168</v>
      </c>
      <c r="F92" s="188" t="s">
        <v>169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P93+P354+P381+P384+P409+P515+P571+P713+P764</f>
        <v>0</v>
      </c>
      <c r="Q92" s="193"/>
      <c r="R92" s="194">
        <f>R93+R354+R381+R384+R409+R515+R571+R713+R764</f>
        <v>7170.0703276999993</v>
      </c>
      <c r="S92" s="193"/>
      <c r="T92" s="195">
        <f>T93+T354+T381+T384+T409+T515+T571+T713+T764</f>
        <v>4163.507599999999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6" t="s">
        <v>80</v>
      </c>
      <c r="AT92" s="197" t="s">
        <v>71</v>
      </c>
      <c r="AU92" s="197" t="s">
        <v>72</v>
      </c>
      <c r="AY92" s="196" t="s">
        <v>109</v>
      </c>
      <c r="BK92" s="198">
        <f>BK93+BK354+BK381+BK384+BK409+BK515+BK571+BK713+BK764</f>
        <v>0</v>
      </c>
    </row>
    <row r="93" s="11" customFormat="1" ht="22.8" customHeight="1">
      <c r="A93" s="11"/>
      <c r="B93" s="185"/>
      <c r="C93" s="186"/>
      <c r="D93" s="187" t="s">
        <v>71</v>
      </c>
      <c r="E93" s="228" t="s">
        <v>80</v>
      </c>
      <c r="F93" s="228" t="s">
        <v>170</v>
      </c>
      <c r="G93" s="186"/>
      <c r="H93" s="186"/>
      <c r="I93" s="189"/>
      <c r="J93" s="229">
        <f>BK93</f>
        <v>0</v>
      </c>
      <c r="K93" s="186"/>
      <c r="L93" s="191"/>
      <c r="M93" s="192"/>
      <c r="N93" s="193"/>
      <c r="O93" s="193"/>
      <c r="P93" s="194">
        <f>SUM(P94:P353)</f>
        <v>0</v>
      </c>
      <c r="Q93" s="193"/>
      <c r="R93" s="194">
        <f>SUM(R94:R353)</f>
        <v>6652.2802599999995</v>
      </c>
      <c r="S93" s="193"/>
      <c r="T93" s="195">
        <f>SUM(T94:T353)</f>
        <v>4148.8599999999997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6" t="s">
        <v>80</v>
      </c>
      <c r="AT93" s="197" t="s">
        <v>71</v>
      </c>
      <c r="AU93" s="197" t="s">
        <v>80</v>
      </c>
      <c r="AY93" s="196" t="s">
        <v>109</v>
      </c>
      <c r="BK93" s="198">
        <f>SUM(BK94:BK353)</f>
        <v>0</v>
      </c>
    </row>
    <row r="94" s="2" customFormat="1" ht="16.5" customHeight="1">
      <c r="A94" s="41"/>
      <c r="B94" s="42"/>
      <c r="C94" s="199" t="s">
        <v>80</v>
      </c>
      <c r="D94" s="199" t="s">
        <v>110</v>
      </c>
      <c r="E94" s="200" t="s">
        <v>171</v>
      </c>
      <c r="F94" s="201" t="s">
        <v>172</v>
      </c>
      <c r="G94" s="202" t="s">
        <v>173</v>
      </c>
      <c r="H94" s="203">
        <v>610</v>
      </c>
      <c r="I94" s="204"/>
      <c r="J94" s="205">
        <f>ROUND(I94*H94,2)</f>
        <v>0</v>
      </c>
      <c r="K94" s="201" t="s">
        <v>174</v>
      </c>
      <c r="L94" s="47"/>
      <c r="M94" s="206" t="s">
        <v>19</v>
      </c>
      <c r="N94" s="207" t="s">
        <v>43</v>
      </c>
      <c r="O94" s="87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0" t="s">
        <v>114</v>
      </c>
      <c r="AT94" s="210" t="s">
        <v>110</v>
      </c>
      <c r="AU94" s="210" t="s">
        <v>82</v>
      </c>
      <c r="AY94" s="20" t="s">
        <v>109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0" t="s">
        <v>80</v>
      </c>
      <c r="BK94" s="211">
        <f>ROUND(I94*H94,2)</f>
        <v>0</v>
      </c>
      <c r="BL94" s="20" t="s">
        <v>114</v>
      </c>
      <c r="BM94" s="210" t="s">
        <v>175</v>
      </c>
    </row>
    <row r="95" s="2" customFormat="1">
      <c r="A95" s="41"/>
      <c r="B95" s="42"/>
      <c r="C95" s="43"/>
      <c r="D95" s="230" t="s">
        <v>176</v>
      </c>
      <c r="E95" s="43"/>
      <c r="F95" s="231" t="s">
        <v>177</v>
      </c>
      <c r="G95" s="43"/>
      <c r="H95" s="43"/>
      <c r="I95" s="214"/>
      <c r="J95" s="43"/>
      <c r="K95" s="43"/>
      <c r="L95" s="47"/>
      <c r="M95" s="215"/>
      <c r="N95" s="21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176</v>
      </c>
      <c r="AU95" s="20" t="s">
        <v>82</v>
      </c>
    </row>
    <row r="96" s="13" customFormat="1">
      <c r="A96" s="13"/>
      <c r="B96" s="232"/>
      <c r="C96" s="233"/>
      <c r="D96" s="212" t="s">
        <v>178</v>
      </c>
      <c r="E96" s="234" t="s">
        <v>19</v>
      </c>
      <c r="F96" s="235" t="s">
        <v>179</v>
      </c>
      <c r="G96" s="233"/>
      <c r="H96" s="236">
        <v>610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178</v>
      </c>
      <c r="AU96" s="242" t="s">
        <v>82</v>
      </c>
      <c r="AV96" s="13" t="s">
        <v>82</v>
      </c>
      <c r="AW96" s="13" t="s">
        <v>33</v>
      </c>
      <c r="AX96" s="13" t="s">
        <v>80</v>
      </c>
      <c r="AY96" s="242" t="s">
        <v>109</v>
      </c>
    </row>
    <row r="97" s="2" customFormat="1" ht="16.5" customHeight="1">
      <c r="A97" s="41"/>
      <c r="B97" s="42"/>
      <c r="C97" s="199" t="s">
        <v>82</v>
      </c>
      <c r="D97" s="199" t="s">
        <v>110</v>
      </c>
      <c r="E97" s="200" t="s">
        <v>180</v>
      </c>
      <c r="F97" s="201" t="s">
        <v>181</v>
      </c>
      <c r="G97" s="202" t="s">
        <v>182</v>
      </c>
      <c r="H97" s="203">
        <v>1</v>
      </c>
      <c r="I97" s="204"/>
      <c r="J97" s="205">
        <f>ROUND(I97*H97,2)</f>
        <v>0</v>
      </c>
      <c r="K97" s="201" t="s">
        <v>174</v>
      </c>
      <c r="L97" s="47"/>
      <c r="M97" s="206" t="s">
        <v>19</v>
      </c>
      <c r="N97" s="207" t="s">
        <v>43</v>
      </c>
      <c r="O97" s="87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0" t="s">
        <v>114</v>
      </c>
      <c r="AT97" s="210" t="s">
        <v>110</v>
      </c>
      <c r="AU97" s="210" t="s">
        <v>82</v>
      </c>
      <c r="AY97" s="20" t="s">
        <v>109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20" t="s">
        <v>80</v>
      </c>
      <c r="BK97" s="211">
        <f>ROUND(I97*H97,2)</f>
        <v>0</v>
      </c>
      <c r="BL97" s="20" t="s">
        <v>114</v>
      </c>
      <c r="BM97" s="210" t="s">
        <v>183</v>
      </c>
    </row>
    <row r="98" s="2" customFormat="1">
      <c r="A98" s="41"/>
      <c r="B98" s="42"/>
      <c r="C98" s="43"/>
      <c r="D98" s="230" t="s">
        <v>176</v>
      </c>
      <c r="E98" s="43"/>
      <c r="F98" s="231" t="s">
        <v>184</v>
      </c>
      <c r="G98" s="43"/>
      <c r="H98" s="43"/>
      <c r="I98" s="214"/>
      <c r="J98" s="43"/>
      <c r="K98" s="43"/>
      <c r="L98" s="47"/>
      <c r="M98" s="215"/>
      <c r="N98" s="21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176</v>
      </c>
      <c r="AU98" s="20" t="s">
        <v>82</v>
      </c>
    </row>
    <row r="99" s="2" customFormat="1" ht="16.5" customHeight="1">
      <c r="A99" s="41"/>
      <c r="B99" s="42"/>
      <c r="C99" s="199" t="s">
        <v>119</v>
      </c>
      <c r="D99" s="199" t="s">
        <v>110</v>
      </c>
      <c r="E99" s="200" t="s">
        <v>185</v>
      </c>
      <c r="F99" s="201" t="s">
        <v>186</v>
      </c>
      <c r="G99" s="202" t="s">
        <v>182</v>
      </c>
      <c r="H99" s="203">
        <v>1</v>
      </c>
      <c r="I99" s="204"/>
      <c r="J99" s="205">
        <f>ROUND(I99*H99,2)</f>
        <v>0</v>
      </c>
      <c r="K99" s="201" t="s">
        <v>174</v>
      </c>
      <c r="L99" s="47"/>
      <c r="M99" s="206" t="s">
        <v>19</v>
      </c>
      <c r="N99" s="207" t="s">
        <v>43</v>
      </c>
      <c r="O99" s="87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0" t="s">
        <v>114</v>
      </c>
      <c r="AT99" s="210" t="s">
        <v>110</v>
      </c>
      <c r="AU99" s="210" t="s">
        <v>82</v>
      </c>
      <c r="AY99" s="20" t="s">
        <v>109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0" t="s">
        <v>80</v>
      </c>
      <c r="BK99" s="211">
        <f>ROUND(I99*H99,2)</f>
        <v>0</v>
      </c>
      <c r="BL99" s="20" t="s">
        <v>114</v>
      </c>
      <c r="BM99" s="210" t="s">
        <v>187</v>
      </c>
    </row>
    <row r="100" s="2" customFormat="1">
      <c r="A100" s="41"/>
      <c r="B100" s="42"/>
      <c r="C100" s="43"/>
      <c r="D100" s="230" t="s">
        <v>176</v>
      </c>
      <c r="E100" s="43"/>
      <c r="F100" s="231" t="s">
        <v>188</v>
      </c>
      <c r="G100" s="43"/>
      <c r="H100" s="43"/>
      <c r="I100" s="214"/>
      <c r="J100" s="43"/>
      <c r="K100" s="43"/>
      <c r="L100" s="47"/>
      <c r="M100" s="215"/>
      <c r="N100" s="21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176</v>
      </c>
      <c r="AU100" s="20" t="s">
        <v>82</v>
      </c>
    </row>
    <row r="101" s="2" customFormat="1" ht="16.5" customHeight="1">
      <c r="A101" s="41"/>
      <c r="B101" s="42"/>
      <c r="C101" s="199" t="s">
        <v>114</v>
      </c>
      <c r="D101" s="199" t="s">
        <v>110</v>
      </c>
      <c r="E101" s="200" t="s">
        <v>189</v>
      </c>
      <c r="F101" s="201" t="s">
        <v>190</v>
      </c>
      <c r="G101" s="202" t="s">
        <v>182</v>
      </c>
      <c r="H101" s="203">
        <v>2</v>
      </c>
      <c r="I101" s="204"/>
      <c r="J101" s="205">
        <f>ROUND(I101*H101,2)</f>
        <v>0</v>
      </c>
      <c r="K101" s="201" t="s">
        <v>19</v>
      </c>
      <c r="L101" s="47"/>
      <c r="M101" s="206" t="s">
        <v>19</v>
      </c>
      <c r="N101" s="207" t="s">
        <v>43</v>
      </c>
      <c r="O101" s="8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0" t="s">
        <v>114</v>
      </c>
      <c r="AT101" s="210" t="s">
        <v>110</v>
      </c>
      <c r="AU101" s="210" t="s">
        <v>82</v>
      </c>
      <c r="AY101" s="20" t="s">
        <v>109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0" t="s">
        <v>80</v>
      </c>
      <c r="BK101" s="211">
        <f>ROUND(I101*H101,2)</f>
        <v>0</v>
      </c>
      <c r="BL101" s="20" t="s">
        <v>114</v>
      </c>
      <c r="BM101" s="210" t="s">
        <v>191</v>
      </c>
    </row>
    <row r="102" s="2" customFormat="1" ht="33" customHeight="1">
      <c r="A102" s="41"/>
      <c r="B102" s="42"/>
      <c r="C102" s="199" t="s">
        <v>108</v>
      </c>
      <c r="D102" s="199" t="s">
        <v>110</v>
      </c>
      <c r="E102" s="200" t="s">
        <v>192</v>
      </c>
      <c r="F102" s="201" t="s">
        <v>193</v>
      </c>
      <c r="G102" s="202" t="s">
        <v>173</v>
      </c>
      <c r="H102" s="203">
        <v>115</v>
      </c>
      <c r="I102" s="204"/>
      <c r="J102" s="205">
        <f>ROUND(I102*H102,2)</f>
        <v>0</v>
      </c>
      <c r="K102" s="201" t="s">
        <v>174</v>
      </c>
      <c r="L102" s="47"/>
      <c r="M102" s="206" t="s">
        <v>19</v>
      </c>
      <c r="N102" s="207" t="s">
        <v>43</v>
      </c>
      <c r="O102" s="87"/>
      <c r="P102" s="208">
        <f>O102*H102</f>
        <v>0</v>
      </c>
      <c r="Q102" s="208">
        <v>0</v>
      </c>
      <c r="R102" s="208">
        <f>Q102*H102</f>
        <v>0</v>
      </c>
      <c r="S102" s="208">
        <v>0.58599999999999997</v>
      </c>
      <c r="T102" s="209">
        <f>S102*H102</f>
        <v>67.390000000000001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0" t="s">
        <v>114</v>
      </c>
      <c r="AT102" s="210" t="s">
        <v>110</v>
      </c>
      <c r="AU102" s="210" t="s">
        <v>82</v>
      </c>
      <c r="AY102" s="20" t="s">
        <v>109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0" t="s">
        <v>80</v>
      </c>
      <c r="BK102" s="211">
        <f>ROUND(I102*H102,2)</f>
        <v>0</v>
      </c>
      <c r="BL102" s="20" t="s">
        <v>114</v>
      </c>
      <c r="BM102" s="210" t="s">
        <v>194</v>
      </c>
    </row>
    <row r="103" s="2" customFormat="1">
      <c r="A103" s="41"/>
      <c r="B103" s="42"/>
      <c r="C103" s="43"/>
      <c r="D103" s="230" t="s">
        <v>176</v>
      </c>
      <c r="E103" s="43"/>
      <c r="F103" s="231" t="s">
        <v>195</v>
      </c>
      <c r="G103" s="43"/>
      <c r="H103" s="43"/>
      <c r="I103" s="214"/>
      <c r="J103" s="43"/>
      <c r="K103" s="43"/>
      <c r="L103" s="47"/>
      <c r="M103" s="215"/>
      <c r="N103" s="21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176</v>
      </c>
      <c r="AU103" s="20" t="s">
        <v>82</v>
      </c>
    </row>
    <row r="104" s="14" customFormat="1">
      <c r="A104" s="14"/>
      <c r="B104" s="243"/>
      <c r="C104" s="244"/>
      <c r="D104" s="212" t="s">
        <v>178</v>
      </c>
      <c r="E104" s="245" t="s">
        <v>19</v>
      </c>
      <c r="F104" s="246" t="s">
        <v>196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178</v>
      </c>
      <c r="AU104" s="252" t="s">
        <v>82</v>
      </c>
      <c r="AV104" s="14" t="s">
        <v>80</v>
      </c>
      <c r="AW104" s="14" t="s">
        <v>33</v>
      </c>
      <c r="AX104" s="14" t="s">
        <v>72</v>
      </c>
      <c r="AY104" s="252" t="s">
        <v>109</v>
      </c>
    </row>
    <row r="105" s="13" customFormat="1">
      <c r="A105" s="13"/>
      <c r="B105" s="232"/>
      <c r="C105" s="233"/>
      <c r="D105" s="212" t="s">
        <v>178</v>
      </c>
      <c r="E105" s="234" t="s">
        <v>19</v>
      </c>
      <c r="F105" s="235" t="s">
        <v>197</v>
      </c>
      <c r="G105" s="233"/>
      <c r="H105" s="236">
        <v>115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178</v>
      </c>
      <c r="AU105" s="242" t="s">
        <v>82</v>
      </c>
      <c r="AV105" s="13" t="s">
        <v>82</v>
      </c>
      <c r="AW105" s="13" t="s">
        <v>33</v>
      </c>
      <c r="AX105" s="13" t="s">
        <v>80</v>
      </c>
      <c r="AY105" s="242" t="s">
        <v>109</v>
      </c>
    </row>
    <row r="106" s="2" customFormat="1" ht="37.8" customHeight="1">
      <c r="A106" s="41"/>
      <c r="B106" s="42"/>
      <c r="C106" s="199" t="s">
        <v>131</v>
      </c>
      <c r="D106" s="199" t="s">
        <v>110</v>
      </c>
      <c r="E106" s="200" t="s">
        <v>198</v>
      </c>
      <c r="F106" s="201" t="s">
        <v>199</v>
      </c>
      <c r="G106" s="202" t="s">
        <v>173</v>
      </c>
      <c r="H106" s="203">
        <v>76</v>
      </c>
      <c r="I106" s="204"/>
      <c r="J106" s="205">
        <f>ROUND(I106*H106,2)</f>
        <v>0</v>
      </c>
      <c r="K106" s="201" t="s">
        <v>174</v>
      </c>
      <c r="L106" s="47"/>
      <c r="M106" s="206" t="s">
        <v>19</v>
      </c>
      <c r="N106" s="207" t="s">
        <v>43</v>
      </c>
      <c r="O106" s="87"/>
      <c r="P106" s="208">
        <f>O106*H106</f>
        <v>0</v>
      </c>
      <c r="Q106" s="208">
        <v>0</v>
      </c>
      <c r="R106" s="208">
        <f>Q106*H106</f>
        <v>0</v>
      </c>
      <c r="S106" s="208">
        <v>0.26000000000000001</v>
      </c>
      <c r="T106" s="209">
        <f>S106*H106</f>
        <v>19.760000000000002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0" t="s">
        <v>114</v>
      </c>
      <c r="AT106" s="210" t="s">
        <v>110</v>
      </c>
      <c r="AU106" s="210" t="s">
        <v>82</v>
      </c>
      <c r="AY106" s="20" t="s">
        <v>109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0" t="s">
        <v>80</v>
      </c>
      <c r="BK106" s="211">
        <f>ROUND(I106*H106,2)</f>
        <v>0</v>
      </c>
      <c r="BL106" s="20" t="s">
        <v>114</v>
      </c>
      <c r="BM106" s="210" t="s">
        <v>200</v>
      </c>
    </row>
    <row r="107" s="2" customFormat="1">
      <c r="A107" s="41"/>
      <c r="B107" s="42"/>
      <c r="C107" s="43"/>
      <c r="D107" s="230" t="s">
        <v>176</v>
      </c>
      <c r="E107" s="43"/>
      <c r="F107" s="231" t="s">
        <v>201</v>
      </c>
      <c r="G107" s="43"/>
      <c r="H107" s="43"/>
      <c r="I107" s="214"/>
      <c r="J107" s="43"/>
      <c r="K107" s="43"/>
      <c r="L107" s="47"/>
      <c r="M107" s="215"/>
      <c r="N107" s="21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176</v>
      </c>
      <c r="AU107" s="20" t="s">
        <v>82</v>
      </c>
    </row>
    <row r="108" s="14" customFormat="1">
      <c r="A108" s="14"/>
      <c r="B108" s="243"/>
      <c r="C108" s="244"/>
      <c r="D108" s="212" t="s">
        <v>178</v>
      </c>
      <c r="E108" s="245" t="s">
        <v>19</v>
      </c>
      <c r="F108" s="246" t="s">
        <v>202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178</v>
      </c>
      <c r="AU108" s="252" t="s">
        <v>82</v>
      </c>
      <c r="AV108" s="14" t="s">
        <v>80</v>
      </c>
      <c r="AW108" s="14" t="s">
        <v>33</v>
      </c>
      <c r="AX108" s="14" t="s">
        <v>72</v>
      </c>
      <c r="AY108" s="252" t="s">
        <v>109</v>
      </c>
    </row>
    <row r="109" s="13" customFormat="1">
      <c r="A109" s="13"/>
      <c r="B109" s="232"/>
      <c r="C109" s="233"/>
      <c r="D109" s="212" t="s">
        <v>178</v>
      </c>
      <c r="E109" s="234" t="s">
        <v>19</v>
      </c>
      <c r="F109" s="235" t="s">
        <v>203</v>
      </c>
      <c r="G109" s="233"/>
      <c r="H109" s="236">
        <v>76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178</v>
      </c>
      <c r="AU109" s="242" t="s">
        <v>82</v>
      </c>
      <c r="AV109" s="13" t="s">
        <v>82</v>
      </c>
      <c r="AW109" s="13" t="s">
        <v>33</v>
      </c>
      <c r="AX109" s="13" t="s">
        <v>80</v>
      </c>
      <c r="AY109" s="242" t="s">
        <v>109</v>
      </c>
    </row>
    <row r="110" s="2" customFormat="1" ht="37.8" customHeight="1">
      <c r="A110" s="41"/>
      <c r="B110" s="42"/>
      <c r="C110" s="199" t="s">
        <v>135</v>
      </c>
      <c r="D110" s="199" t="s">
        <v>110</v>
      </c>
      <c r="E110" s="200" t="s">
        <v>204</v>
      </c>
      <c r="F110" s="201" t="s">
        <v>205</v>
      </c>
      <c r="G110" s="202" t="s">
        <v>173</v>
      </c>
      <c r="H110" s="203">
        <v>30</v>
      </c>
      <c r="I110" s="204"/>
      <c r="J110" s="205">
        <f>ROUND(I110*H110,2)</f>
        <v>0</v>
      </c>
      <c r="K110" s="201" t="s">
        <v>174</v>
      </c>
      <c r="L110" s="47"/>
      <c r="M110" s="206" t="s">
        <v>19</v>
      </c>
      <c r="N110" s="207" t="s">
        <v>43</v>
      </c>
      <c r="O110" s="87"/>
      <c r="P110" s="208">
        <f>O110*H110</f>
        <v>0</v>
      </c>
      <c r="Q110" s="208">
        <v>0</v>
      </c>
      <c r="R110" s="208">
        <f>Q110*H110</f>
        <v>0</v>
      </c>
      <c r="S110" s="208">
        <v>0.29499999999999998</v>
      </c>
      <c r="T110" s="209">
        <f>S110*H110</f>
        <v>8.8499999999999996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0" t="s">
        <v>114</v>
      </c>
      <c r="AT110" s="210" t="s">
        <v>110</v>
      </c>
      <c r="AU110" s="210" t="s">
        <v>82</v>
      </c>
      <c r="AY110" s="20" t="s">
        <v>109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0" t="s">
        <v>80</v>
      </c>
      <c r="BK110" s="211">
        <f>ROUND(I110*H110,2)</f>
        <v>0</v>
      </c>
      <c r="BL110" s="20" t="s">
        <v>114</v>
      </c>
      <c r="BM110" s="210" t="s">
        <v>206</v>
      </c>
    </row>
    <row r="111" s="2" customFormat="1">
      <c r="A111" s="41"/>
      <c r="B111" s="42"/>
      <c r="C111" s="43"/>
      <c r="D111" s="230" t="s">
        <v>176</v>
      </c>
      <c r="E111" s="43"/>
      <c r="F111" s="231" t="s">
        <v>207</v>
      </c>
      <c r="G111" s="43"/>
      <c r="H111" s="43"/>
      <c r="I111" s="214"/>
      <c r="J111" s="43"/>
      <c r="K111" s="43"/>
      <c r="L111" s="47"/>
      <c r="M111" s="215"/>
      <c r="N111" s="21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176</v>
      </c>
      <c r="AU111" s="20" t="s">
        <v>82</v>
      </c>
    </row>
    <row r="112" s="14" customFormat="1">
      <c r="A112" s="14"/>
      <c r="B112" s="243"/>
      <c r="C112" s="244"/>
      <c r="D112" s="212" t="s">
        <v>178</v>
      </c>
      <c r="E112" s="245" t="s">
        <v>19</v>
      </c>
      <c r="F112" s="246" t="s">
        <v>208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178</v>
      </c>
      <c r="AU112" s="252" t="s">
        <v>82</v>
      </c>
      <c r="AV112" s="14" t="s">
        <v>80</v>
      </c>
      <c r="AW112" s="14" t="s">
        <v>33</v>
      </c>
      <c r="AX112" s="14" t="s">
        <v>72</v>
      </c>
      <c r="AY112" s="252" t="s">
        <v>109</v>
      </c>
    </row>
    <row r="113" s="13" customFormat="1">
      <c r="A113" s="13"/>
      <c r="B113" s="232"/>
      <c r="C113" s="233"/>
      <c r="D113" s="212" t="s">
        <v>178</v>
      </c>
      <c r="E113" s="234" t="s">
        <v>19</v>
      </c>
      <c r="F113" s="235" t="s">
        <v>209</v>
      </c>
      <c r="G113" s="233"/>
      <c r="H113" s="236">
        <v>30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178</v>
      </c>
      <c r="AU113" s="242" t="s">
        <v>82</v>
      </c>
      <c r="AV113" s="13" t="s">
        <v>82</v>
      </c>
      <c r="AW113" s="13" t="s">
        <v>33</v>
      </c>
      <c r="AX113" s="13" t="s">
        <v>80</v>
      </c>
      <c r="AY113" s="242" t="s">
        <v>109</v>
      </c>
    </row>
    <row r="114" s="2" customFormat="1" ht="37.8" customHeight="1">
      <c r="A114" s="41"/>
      <c r="B114" s="42"/>
      <c r="C114" s="199" t="s">
        <v>139</v>
      </c>
      <c r="D114" s="199" t="s">
        <v>110</v>
      </c>
      <c r="E114" s="200" t="s">
        <v>210</v>
      </c>
      <c r="F114" s="201" t="s">
        <v>211</v>
      </c>
      <c r="G114" s="202" t="s">
        <v>173</v>
      </c>
      <c r="H114" s="203">
        <v>662</v>
      </c>
      <c r="I114" s="204"/>
      <c r="J114" s="205">
        <f>ROUND(I114*H114,2)</f>
        <v>0</v>
      </c>
      <c r="K114" s="201" t="s">
        <v>174</v>
      </c>
      <c r="L114" s="47"/>
      <c r="M114" s="206" t="s">
        <v>19</v>
      </c>
      <c r="N114" s="207" t="s">
        <v>43</v>
      </c>
      <c r="O114" s="87"/>
      <c r="P114" s="208">
        <f>O114*H114</f>
        <v>0</v>
      </c>
      <c r="Q114" s="208">
        <v>0</v>
      </c>
      <c r="R114" s="208">
        <f>Q114*H114</f>
        <v>0</v>
      </c>
      <c r="S114" s="208">
        <v>0.32000000000000001</v>
      </c>
      <c r="T114" s="209">
        <f>S114*H114</f>
        <v>211.84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0" t="s">
        <v>114</v>
      </c>
      <c r="AT114" s="210" t="s">
        <v>110</v>
      </c>
      <c r="AU114" s="210" t="s">
        <v>82</v>
      </c>
      <c r="AY114" s="20" t="s">
        <v>109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0" t="s">
        <v>80</v>
      </c>
      <c r="BK114" s="211">
        <f>ROUND(I114*H114,2)</f>
        <v>0</v>
      </c>
      <c r="BL114" s="20" t="s">
        <v>114</v>
      </c>
      <c r="BM114" s="210" t="s">
        <v>212</v>
      </c>
    </row>
    <row r="115" s="2" customFormat="1">
      <c r="A115" s="41"/>
      <c r="B115" s="42"/>
      <c r="C115" s="43"/>
      <c r="D115" s="230" t="s">
        <v>176</v>
      </c>
      <c r="E115" s="43"/>
      <c r="F115" s="231" t="s">
        <v>213</v>
      </c>
      <c r="G115" s="43"/>
      <c r="H115" s="43"/>
      <c r="I115" s="214"/>
      <c r="J115" s="43"/>
      <c r="K115" s="43"/>
      <c r="L115" s="47"/>
      <c r="M115" s="215"/>
      <c r="N115" s="21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176</v>
      </c>
      <c r="AU115" s="20" t="s">
        <v>82</v>
      </c>
    </row>
    <row r="116" s="14" customFormat="1">
      <c r="A116" s="14"/>
      <c r="B116" s="243"/>
      <c r="C116" s="244"/>
      <c r="D116" s="212" t="s">
        <v>178</v>
      </c>
      <c r="E116" s="245" t="s">
        <v>19</v>
      </c>
      <c r="F116" s="246" t="s">
        <v>214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178</v>
      </c>
      <c r="AU116" s="252" t="s">
        <v>82</v>
      </c>
      <c r="AV116" s="14" t="s">
        <v>80</v>
      </c>
      <c r="AW116" s="14" t="s">
        <v>33</v>
      </c>
      <c r="AX116" s="14" t="s">
        <v>72</v>
      </c>
      <c r="AY116" s="252" t="s">
        <v>109</v>
      </c>
    </row>
    <row r="117" s="13" customFormat="1">
      <c r="A117" s="13"/>
      <c r="B117" s="232"/>
      <c r="C117" s="233"/>
      <c r="D117" s="212" t="s">
        <v>178</v>
      </c>
      <c r="E117" s="234" t="s">
        <v>19</v>
      </c>
      <c r="F117" s="235" t="s">
        <v>215</v>
      </c>
      <c r="G117" s="233"/>
      <c r="H117" s="236">
        <v>662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178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109</v>
      </c>
    </row>
    <row r="118" s="2" customFormat="1" ht="37.8" customHeight="1">
      <c r="A118" s="41"/>
      <c r="B118" s="42"/>
      <c r="C118" s="199" t="s">
        <v>143</v>
      </c>
      <c r="D118" s="199" t="s">
        <v>110</v>
      </c>
      <c r="E118" s="200" t="s">
        <v>216</v>
      </c>
      <c r="F118" s="201" t="s">
        <v>217</v>
      </c>
      <c r="G118" s="202" t="s">
        <v>173</v>
      </c>
      <c r="H118" s="203">
        <v>134</v>
      </c>
      <c r="I118" s="204"/>
      <c r="J118" s="205">
        <f>ROUND(I118*H118,2)</f>
        <v>0</v>
      </c>
      <c r="K118" s="201" t="s">
        <v>174</v>
      </c>
      <c r="L118" s="47"/>
      <c r="M118" s="206" t="s">
        <v>19</v>
      </c>
      <c r="N118" s="207" t="s">
        <v>43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0.44</v>
      </c>
      <c r="T118" s="209">
        <f>S118*H118</f>
        <v>58.960000000000001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0" t="s">
        <v>114</v>
      </c>
      <c r="AT118" s="210" t="s">
        <v>110</v>
      </c>
      <c r="AU118" s="210" t="s">
        <v>82</v>
      </c>
      <c r="AY118" s="20" t="s">
        <v>109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20" t="s">
        <v>80</v>
      </c>
      <c r="BK118" s="211">
        <f>ROUND(I118*H118,2)</f>
        <v>0</v>
      </c>
      <c r="BL118" s="20" t="s">
        <v>114</v>
      </c>
      <c r="BM118" s="210" t="s">
        <v>218</v>
      </c>
    </row>
    <row r="119" s="2" customFormat="1">
      <c r="A119" s="41"/>
      <c r="B119" s="42"/>
      <c r="C119" s="43"/>
      <c r="D119" s="230" t="s">
        <v>176</v>
      </c>
      <c r="E119" s="43"/>
      <c r="F119" s="231" t="s">
        <v>219</v>
      </c>
      <c r="G119" s="43"/>
      <c r="H119" s="43"/>
      <c r="I119" s="214"/>
      <c r="J119" s="43"/>
      <c r="K119" s="43"/>
      <c r="L119" s="47"/>
      <c r="M119" s="215"/>
      <c r="N119" s="21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176</v>
      </c>
      <c r="AU119" s="20" t="s">
        <v>82</v>
      </c>
    </row>
    <row r="120" s="14" customFormat="1">
      <c r="A120" s="14"/>
      <c r="B120" s="243"/>
      <c r="C120" s="244"/>
      <c r="D120" s="212" t="s">
        <v>178</v>
      </c>
      <c r="E120" s="245" t="s">
        <v>19</v>
      </c>
      <c r="F120" s="246" t="s">
        <v>220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178</v>
      </c>
      <c r="AU120" s="252" t="s">
        <v>82</v>
      </c>
      <c r="AV120" s="14" t="s">
        <v>80</v>
      </c>
      <c r="AW120" s="14" t="s">
        <v>33</v>
      </c>
      <c r="AX120" s="14" t="s">
        <v>72</v>
      </c>
      <c r="AY120" s="252" t="s">
        <v>109</v>
      </c>
    </row>
    <row r="121" s="13" customFormat="1">
      <c r="A121" s="13"/>
      <c r="B121" s="232"/>
      <c r="C121" s="233"/>
      <c r="D121" s="212" t="s">
        <v>178</v>
      </c>
      <c r="E121" s="234" t="s">
        <v>19</v>
      </c>
      <c r="F121" s="235" t="s">
        <v>221</v>
      </c>
      <c r="G121" s="233"/>
      <c r="H121" s="236">
        <v>58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178</v>
      </c>
      <c r="AU121" s="242" t="s">
        <v>82</v>
      </c>
      <c r="AV121" s="13" t="s">
        <v>82</v>
      </c>
      <c r="AW121" s="13" t="s">
        <v>33</v>
      </c>
      <c r="AX121" s="13" t="s">
        <v>72</v>
      </c>
      <c r="AY121" s="242" t="s">
        <v>109</v>
      </c>
    </row>
    <row r="122" s="13" customFormat="1">
      <c r="A122" s="13"/>
      <c r="B122" s="232"/>
      <c r="C122" s="233"/>
      <c r="D122" s="212" t="s">
        <v>178</v>
      </c>
      <c r="E122" s="234" t="s">
        <v>19</v>
      </c>
      <c r="F122" s="235" t="s">
        <v>222</v>
      </c>
      <c r="G122" s="233"/>
      <c r="H122" s="236">
        <v>76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178</v>
      </c>
      <c r="AU122" s="242" t="s">
        <v>82</v>
      </c>
      <c r="AV122" s="13" t="s">
        <v>82</v>
      </c>
      <c r="AW122" s="13" t="s">
        <v>33</v>
      </c>
      <c r="AX122" s="13" t="s">
        <v>72</v>
      </c>
      <c r="AY122" s="242" t="s">
        <v>109</v>
      </c>
    </row>
    <row r="123" s="15" customFormat="1">
      <c r="A123" s="15"/>
      <c r="B123" s="253"/>
      <c r="C123" s="254"/>
      <c r="D123" s="212" t="s">
        <v>178</v>
      </c>
      <c r="E123" s="255" t="s">
        <v>19</v>
      </c>
      <c r="F123" s="256" t="s">
        <v>223</v>
      </c>
      <c r="G123" s="254"/>
      <c r="H123" s="257">
        <v>134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178</v>
      </c>
      <c r="AU123" s="263" t="s">
        <v>82</v>
      </c>
      <c r="AV123" s="15" t="s">
        <v>114</v>
      </c>
      <c r="AW123" s="15" t="s">
        <v>33</v>
      </c>
      <c r="AX123" s="15" t="s">
        <v>80</v>
      </c>
      <c r="AY123" s="263" t="s">
        <v>109</v>
      </c>
    </row>
    <row r="124" s="2" customFormat="1" ht="37.8" customHeight="1">
      <c r="A124" s="41"/>
      <c r="B124" s="42"/>
      <c r="C124" s="199" t="s">
        <v>147</v>
      </c>
      <c r="D124" s="199" t="s">
        <v>110</v>
      </c>
      <c r="E124" s="200" t="s">
        <v>224</v>
      </c>
      <c r="F124" s="201" t="s">
        <v>225</v>
      </c>
      <c r="G124" s="202" t="s">
        <v>173</v>
      </c>
      <c r="H124" s="203">
        <v>662</v>
      </c>
      <c r="I124" s="204"/>
      <c r="J124" s="205">
        <f>ROUND(I124*H124,2)</f>
        <v>0</v>
      </c>
      <c r="K124" s="201" t="s">
        <v>174</v>
      </c>
      <c r="L124" s="47"/>
      <c r="M124" s="206" t="s">
        <v>19</v>
      </c>
      <c r="N124" s="207" t="s">
        <v>43</v>
      </c>
      <c r="O124" s="87"/>
      <c r="P124" s="208">
        <f>O124*H124</f>
        <v>0</v>
      </c>
      <c r="Q124" s="208">
        <v>0</v>
      </c>
      <c r="R124" s="208">
        <f>Q124*H124</f>
        <v>0</v>
      </c>
      <c r="S124" s="208">
        <v>0.5</v>
      </c>
      <c r="T124" s="209">
        <f>S124*H124</f>
        <v>331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0" t="s">
        <v>114</v>
      </c>
      <c r="AT124" s="210" t="s">
        <v>110</v>
      </c>
      <c r="AU124" s="210" t="s">
        <v>82</v>
      </c>
      <c r="AY124" s="20" t="s">
        <v>109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20" t="s">
        <v>80</v>
      </c>
      <c r="BK124" s="211">
        <f>ROUND(I124*H124,2)</f>
        <v>0</v>
      </c>
      <c r="BL124" s="20" t="s">
        <v>114</v>
      </c>
      <c r="BM124" s="210" t="s">
        <v>226</v>
      </c>
    </row>
    <row r="125" s="2" customFormat="1">
      <c r="A125" s="41"/>
      <c r="B125" s="42"/>
      <c r="C125" s="43"/>
      <c r="D125" s="230" t="s">
        <v>176</v>
      </c>
      <c r="E125" s="43"/>
      <c r="F125" s="231" t="s">
        <v>227</v>
      </c>
      <c r="G125" s="43"/>
      <c r="H125" s="43"/>
      <c r="I125" s="214"/>
      <c r="J125" s="43"/>
      <c r="K125" s="43"/>
      <c r="L125" s="47"/>
      <c r="M125" s="215"/>
      <c r="N125" s="21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176</v>
      </c>
      <c r="AU125" s="20" t="s">
        <v>82</v>
      </c>
    </row>
    <row r="126" s="14" customFormat="1">
      <c r="A126" s="14"/>
      <c r="B126" s="243"/>
      <c r="C126" s="244"/>
      <c r="D126" s="212" t="s">
        <v>178</v>
      </c>
      <c r="E126" s="245" t="s">
        <v>19</v>
      </c>
      <c r="F126" s="246" t="s">
        <v>228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178</v>
      </c>
      <c r="AU126" s="252" t="s">
        <v>82</v>
      </c>
      <c r="AV126" s="14" t="s">
        <v>80</v>
      </c>
      <c r="AW126" s="14" t="s">
        <v>33</v>
      </c>
      <c r="AX126" s="14" t="s">
        <v>72</v>
      </c>
      <c r="AY126" s="252" t="s">
        <v>109</v>
      </c>
    </row>
    <row r="127" s="13" customFormat="1">
      <c r="A127" s="13"/>
      <c r="B127" s="232"/>
      <c r="C127" s="233"/>
      <c r="D127" s="212" t="s">
        <v>178</v>
      </c>
      <c r="E127" s="234" t="s">
        <v>19</v>
      </c>
      <c r="F127" s="235" t="s">
        <v>229</v>
      </c>
      <c r="G127" s="233"/>
      <c r="H127" s="236">
        <v>662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178</v>
      </c>
      <c r="AU127" s="242" t="s">
        <v>82</v>
      </c>
      <c r="AV127" s="13" t="s">
        <v>82</v>
      </c>
      <c r="AW127" s="13" t="s">
        <v>33</v>
      </c>
      <c r="AX127" s="13" t="s">
        <v>80</v>
      </c>
      <c r="AY127" s="242" t="s">
        <v>109</v>
      </c>
    </row>
    <row r="128" s="2" customFormat="1" ht="37.8" customHeight="1">
      <c r="A128" s="41"/>
      <c r="B128" s="42"/>
      <c r="C128" s="199" t="s">
        <v>151</v>
      </c>
      <c r="D128" s="199" t="s">
        <v>110</v>
      </c>
      <c r="E128" s="200" t="s">
        <v>230</v>
      </c>
      <c r="F128" s="201" t="s">
        <v>231</v>
      </c>
      <c r="G128" s="202" t="s">
        <v>173</v>
      </c>
      <c r="H128" s="203">
        <v>977</v>
      </c>
      <c r="I128" s="204"/>
      <c r="J128" s="205">
        <f>ROUND(I128*H128,2)</f>
        <v>0</v>
      </c>
      <c r="K128" s="201" t="s">
        <v>174</v>
      </c>
      <c r="L128" s="47"/>
      <c r="M128" s="206" t="s">
        <v>19</v>
      </c>
      <c r="N128" s="207" t="s">
        <v>43</v>
      </c>
      <c r="O128" s="87"/>
      <c r="P128" s="208">
        <f>O128*H128</f>
        <v>0</v>
      </c>
      <c r="Q128" s="208">
        <v>0</v>
      </c>
      <c r="R128" s="208">
        <f>Q128*H128</f>
        <v>0</v>
      </c>
      <c r="S128" s="208">
        <v>0.28999999999999998</v>
      </c>
      <c r="T128" s="209">
        <f>S128*H128</f>
        <v>283.32999999999998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0" t="s">
        <v>114</v>
      </c>
      <c r="AT128" s="210" t="s">
        <v>110</v>
      </c>
      <c r="AU128" s="210" t="s">
        <v>82</v>
      </c>
      <c r="AY128" s="20" t="s">
        <v>109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0" t="s">
        <v>80</v>
      </c>
      <c r="BK128" s="211">
        <f>ROUND(I128*H128,2)</f>
        <v>0</v>
      </c>
      <c r="BL128" s="20" t="s">
        <v>114</v>
      </c>
      <c r="BM128" s="210" t="s">
        <v>232</v>
      </c>
    </row>
    <row r="129" s="2" customFormat="1">
      <c r="A129" s="41"/>
      <c r="B129" s="42"/>
      <c r="C129" s="43"/>
      <c r="D129" s="230" t="s">
        <v>176</v>
      </c>
      <c r="E129" s="43"/>
      <c r="F129" s="231" t="s">
        <v>233</v>
      </c>
      <c r="G129" s="43"/>
      <c r="H129" s="43"/>
      <c r="I129" s="214"/>
      <c r="J129" s="43"/>
      <c r="K129" s="43"/>
      <c r="L129" s="47"/>
      <c r="M129" s="215"/>
      <c r="N129" s="21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176</v>
      </c>
      <c r="AU129" s="20" t="s">
        <v>82</v>
      </c>
    </row>
    <row r="130" s="14" customFormat="1">
      <c r="A130" s="14"/>
      <c r="B130" s="243"/>
      <c r="C130" s="244"/>
      <c r="D130" s="212" t="s">
        <v>178</v>
      </c>
      <c r="E130" s="245" t="s">
        <v>19</v>
      </c>
      <c r="F130" s="246" t="s">
        <v>220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178</v>
      </c>
      <c r="AU130" s="252" t="s">
        <v>82</v>
      </c>
      <c r="AV130" s="14" t="s">
        <v>80</v>
      </c>
      <c r="AW130" s="14" t="s">
        <v>33</v>
      </c>
      <c r="AX130" s="14" t="s">
        <v>72</v>
      </c>
      <c r="AY130" s="252" t="s">
        <v>109</v>
      </c>
    </row>
    <row r="131" s="13" customFormat="1">
      <c r="A131" s="13"/>
      <c r="B131" s="232"/>
      <c r="C131" s="233"/>
      <c r="D131" s="212" t="s">
        <v>178</v>
      </c>
      <c r="E131" s="234" t="s">
        <v>19</v>
      </c>
      <c r="F131" s="235" t="s">
        <v>234</v>
      </c>
      <c r="G131" s="233"/>
      <c r="H131" s="236">
        <v>977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178</v>
      </c>
      <c r="AU131" s="242" t="s">
        <v>82</v>
      </c>
      <c r="AV131" s="13" t="s">
        <v>82</v>
      </c>
      <c r="AW131" s="13" t="s">
        <v>33</v>
      </c>
      <c r="AX131" s="13" t="s">
        <v>80</v>
      </c>
      <c r="AY131" s="242" t="s">
        <v>109</v>
      </c>
    </row>
    <row r="132" s="2" customFormat="1" ht="37.8" customHeight="1">
      <c r="A132" s="41"/>
      <c r="B132" s="42"/>
      <c r="C132" s="199" t="s">
        <v>8</v>
      </c>
      <c r="D132" s="199" t="s">
        <v>110</v>
      </c>
      <c r="E132" s="200" t="s">
        <v>235</v>
      </c>
      <c r="F132" s="201" t="s">
        <v>236</v>
      </c>
      <c r="G132" s="202" t="s">
        <v>173</v>
      </c>
      <c r="H132" s="203">
        <v>2356</v>
      </c>
      <c r="I132" s="204"/>
      <c r="J132" s="205">
        <f>ROUND(I132*H132,2)</f>
        <v>0</v>
      </c>
      <c r="K132" s="201" t="s">
        <v>174</v>
      </c>
      <c r="L132" s="47"/>
      <c r="M132" s="206" t="s">
        <v>19</v>
      </c>
      <c r="N132" s="207" t="s">
        <v>43</v>
      </c>
      <c r="O132" s="87"/>
      <c r="P132" s="208">
        <f>O132*H132</f>
        <v>0</v>
      </c>
      <c r="Q132" s="208">
        <v>0</v>
      </c>
      <c r="R132" s="208">
        <f>Q132*H132</f>
        <v>0</v>
      </c>
      <c r="S132" s="208">
        <v>0.62</v>
      </c>
      <c r="T132" s="209">
        <f>S132*H132</f>
        <v>1460.72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0" t="s">
        <v>114</v>
      </c>
      <c r="AT132" s="210" t="s">
        <v>110</v>
      </c>
      <c r="AU132" s="210" t="s">
        <v>82</v>
      </c>
      <c r="AY132" s="20" t="s">
        <v>109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0" t="s">
        <v>80</v>
      </c>
      <c r="BK132" s="211">
        <f>ROUND(I132*H132,2)</f>
        <v>0</v>
      </c>
      <c r="BL132" s="20" t="s">
        <v>114</v>
      </c>
      <c r="BM132" s="210" t="s">
        <v>237</v>
      </c>
    </row>
    <row r="133" s="2" customFormat="1">
      <c r="A133" s="41"/>
      <c r="B133" s="42"/>
      <c r="C133" s="43"/>
      <c r="D133" s="230" t="s">
        <v>176</v>
      </c>
      <c r="E133" s="43"/>
      <c r="F133" s="231" t="s">
        <v>238</v>
      </c>
      <c r="G133" s="43"/>
      <c r="H133" s="43"/>
      <c r="I133" s="214"/>
      <c r="J133" s="43"/>
      <c r="K133" s="43"/>
      <c r="L133" s="47"/>
      <c r="M133" s="215"/>
      <c r="N133" s="21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176</v>
      </c>
      <c r="AU133" s="20" t="s">
        <v>82</v>
      </c>
    </row>
    <row r="134" s="14" customFormat="1">
      <c r="A134" s="14"/>
      <c r="B134" s="243"/>
      <c r="C134" s="244"/>
      <c r="D134" s="212" t="s">
        <v>178</v>
      </c>
      <c r="E134" s="245" t="s">
        <v>19</v>
      </c>
      <c r="F134" s="246" t="s">
        <v>239</v>
      </c>
      <c r="G134" s="244"/>
      <c r="H134" s="245" t="s">
        <v>19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178</v>
      </c>
      <c r="AU134" s="252" t="s">
        <v>82</v>
      </c>
      <c r="AV134" s="14" t="s">
        <v>80</v>
      </c>
      <c r="AW134" s="14" t="s">
        <v>33</v>
      </c>
      <c r="AX134" s="14" t="s">
        <v>72</v>
      </c>
      <c r="AY134" s="252" t="s">
        <v>109</v>
      </c>
    </row>
    <row r="135" s="13" customFormat="1">
      <c r="A135" s="13"/>
      <c r="B135" s="232"/>
      <c r="C135" s="233"/>
      <c r="D135" s="212" t="s">
        <v>178</v>
      </c>
      <c r="E135" s="234" t="s">
        <v>19</v>
      </c>
      <c r="F135" s="235" t="s">
        <v>240</v>
      </c>
      <c r="G135" s="233"/>
      <c r="H135" s="236">
        <v>1543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178</v>
      </c>
      <c r="AU135" s="242" t="s">
        <v>82</v>
      </c>
      <c r="AV135" s="13" t="s">
        <v>82</v>
      </c>
      <c r="AW135" s="13" t="s">
        <v>33</v>
      </c>
      <c r="AX135" s="13" t="s">
        <v>72</v>
      </c>
      <c r="AY135" s="242" t="s">
        <v>109</v>
      </c>
    </row>
    <row r="136" s="14" customFormat="1">
      <c r="A136" s="14"/>
      <c r="B136" s="243"/>
      <c r="C136" s="244"/>
      <c r="D136" s="212" t="s">
        <v>178</v>
      </c>
      <c r="E136" s="245" t="s">
        <v>19</v>
      </c>
      <c r="F136" s="246" t="s">
        <v>239</v>
      </c>
      <c r="G136" s="244"/>
      <c r="H136" s="245" t="s">
        <v>19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178</v>
      </c>
      <c r="AU136" s="252" t="s">
        <v>82</v>
      </c>
      <c r="AV136" s="14" t="s">
        <v>80</v>
      </c>
      <c r="AW136" s="14" t="s">
        <v>33</v>
      </c>
      <c r="AX136" s="14" t="s">
        <v>72</v>
      </c>
      <c r="AY136" s="252" t="s">
        <v>109</v>
      </c>
    </row>
    <row r="137" s="13" customFormat="1">
      <c r="A137" s="13"/>
      <c r="B137" s="232"/>
      <c r="C137" s="233"/>
      <c r="D137" s="212" t="s">
        <v>178</v>
      </c>
      <c r="E137" s="234" t="s">
        <v>19</v>
      </c>
      <c r="F137" s="235" t="s">
        <v>241</v>
      </c>
      <c r="G137" s="233"/>
      <c r="H137" s="236">
        <v>441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178</v>
      </c>
      <c r="AU137" s="242" t="s">
        <v>82</v>
      </c>
      <c r="AV137" s="13" t="s">
        <v>82</v>
      </c>
      <c r="AW137" s="13" t="s">
        <v>33</v>
      </c>
      <c r="AX137" s="13" t="s">
        <v>72</v>
      </c>
      <c r="AY137" s="242" t="s">
        <v>109</v>
      </c>
    </row>
    <row r="138" s="14" customFormat="1">
      <c r="A138" s="14"/>
      <c r="B138" s="243"/>
      <c r="C138" s="244"/>
      <c r="D138" s="212" t="s">
        <v>178</v>
      </c>
      <c r="E138" s="245" t="s">
        <v>19</v>
      </c>
      <c r="F138" s="246" t="s">
        <v>242</v>
      </c>
      <c r="G138" s="244"/>
      <c r="H138" s="245" t="s">
        <v>19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178</v>
      </c>
      <c r="AU138" s="252" t="s">
        <v>82</v>
      </c>
      <c r="AV138" s="14" t="s">
        <v>80</v>
      </c>
      <c r="AW138" s="14" t="s">
        <v>33</v>
      </c>
      <c r="AX138" s="14" t="s">
        <v>72</v>
      </c>
      <c r="AY138" s="252" t="s">
        <v>109</v>
      </c>
    </row>
    <row r="139" s="13" customFormat="1">
      <c r="A139" s="13"/>
      <c r="B139" s="232"/>
      <c r="C139" s="233"/>
      <c r="D139" s="212" t="s">
        <v>178</v>
      </c>
      <c r="E139" s="234" t="s">
        <v>19</v>
      </c>
      <c r="F139" s="235" t="s">
        <v>243</v>
      </c>
      <c r="G139" s="233"/>
      <c r="H139" s="236">
        <v>372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178</v>
      </c>
      <c r="AU139" s="242" t="s">
        <v>82</v>
      </c>
      <c r="AV139" s="13" t="s">
        <v>82</v>
      </c>
      <c r="AW139" s="13" t="s">
        <v>33</v>
      </c>
      <c r="AX139" s="13" t="s">
        <v>72</v>
      </c>
      <c r="AY139" s="242" t="s">
        <v>109</v>
      </c>
    </row>
    <row r="140" s="15" customFormat="1">
      <c r="A140" s="15"/>
      <c r="B140" s="253"/>
      <c r="C140" s="254"/>
      <c r="D140" s="212" t="s">
        <v>178</v>
      </c>
      <c r="E140" s="255" t="s">
        <v>19</v>
      </c>
      <c r="F140" s="256" t="s">
        <v>223</v>
      </c>
      <c r="G140" s="254"/>
      <c r="H140" s="257">
        <v>2356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178</v>
      </c>
      <c r="AU140" s="263" t="s">
        <v>82</v>
      </c>
      <c r="AV140" s="15" t="s">
        <v>114</v>
      </c>
      <c r="AW140" s="15" t="s">
        <v>33</v>
      </c>
      <c r="AX140" s="15" t="s">
        <v>80</v>
      </c>
      <c r="AY140" s="263" t="s">
        <v>109</v>
      </c>
    </row>
    <row r="141" s="2" customFormat="1" ht="33" customHeight="1">
      <c r="A141" s="41"/>
      <c r="B141" s="42"/>
      <c r="C141" s="199" t="s">
        <v>244</v>
      </c>
      <c r="D141" s="199" t="s">
        <v>110</v>
      </c>
      <c r="E141" s="200" t="s">
        <v>245</v>
      </c>
      <c r="F141" s="201" t="s">
        <v>246</v>
      </c>
      <c r="G141" s="202" t="s">
        <v>173</v>
      </c>
      <c r="H141" s="203">
        <v>2070</v>
      </c>
      <c r="I141" s="204"/>
      <c r="J141" s="205">
        <f>ROUND(I141*H141,2)</f>
        <v>0</v>
      </c>
      <c r="K141" s="201" t="s">
        <v>174</v>
      </c>
      <c r="L141" s="47"/>
      <c r="M141" s="206" t="s">
        <v>19</v>
      </c>
      <c r="N141" s="207" t="s">
        <v>43</v>
      </c>
      <c r="O141" s="87"/>
      <c r="P141" s="208">
        <f>O141*H141</f>
        <v>0</v>
      </c>
      <c r="Q141" s="208">
        <v>0</v>
      </c>
      <c r="R141" s="208">
        <f>Q141*H141</f>
        <v>0</v>
      </c>
      <c r="S141" s="208">
        <v>0.098000000000000004</v>
      </c>
      <c r="T141" s="209">
        <f>S141*H141</f>
        <v>202.86000000000001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0" t="s">
        <v>114</v>
      </c>
      <c r="AT141" s="210" t="s">
        <v>110</v>
      </c>
      <c r="AU141" s="210" t="s">
        <v>82</v>
      </c>
      <c r="AY141" s="20" t="s">
        <v>109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20" t="s">
        <v>80</v>
      </c>
      <c r="BK141" s="211">
        <f>ROUND(I141*H141,2)</f>
        <v>0</v>
      </c>
      <c r="BL141" s="20" t="s">
        <v>114</v>
      </c>
      <c r="BM141" s="210" t="s">
        <v>247</v>
      </c>
    </row>
    <row r="142" s="2" customFormat="1">
      <c r="A142" s="41"/>
      <c r="B142" s="42"/>
      <c r="C142" s="43"/>
      <c r="D142" s="230" t="s">
        <v>176</v>
      </c>
      <c r="E142" s="43"/>
      <c r="F142" s="231" t="s">
        <v>248</v>
      </c>
      <c r="G142" s="43"/>
      <c r="H142" s="43"/>
      <c r="I142" s="214"/>
      <c r="J142" s="43"/>
      <c r="K142" s="43"/>
      <c r="L142" s="47"/>
      <c r="M142" s="215"/>
      <c r="N142" s="21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176</v>
      </c>
      <c r="AU142" s="20" t="s">
        <v>82</v>
      </c>
    </row>
    <row r="143" s="14" customFormat="1">
      <c r="A143" s="14"/>
      <c r="B143" s="243"/>
      <c r="C143" s="244"/>
      <c r="D143" s="212" t="s">
        <v>178</v>
      </c>
      <c r="E143" s="245" t="s">
        <v>19</v>
      </c>
      <c r="F143" s="246" t="s">
        <v>249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178</v>
      </c>
      <c r="AU143" s="252" t="s">
        <v>82</v>
      </c>
      <c r="AV143" s="14" t="s">
        <v>80</v>
      </c>
      <c r="AW143" s="14" t="s">
        <v>33</v>
      </c>
      <c r="AX143" s="14" t="s">
        <v>72</v>
      </c>
      <c r="AY143" s="252" t="s">
        <v>109</v>
      </c>
    </row>
    <row r="144" s="13" customFormat="1">
      <c r="A144" s="13"/>
      <c r="B144" s="232"/>
      <c r="C144" s="233"/>
      <c r="D144" s="212" t="s">
        <v>178</v>
      </c>
      <c r="E144" s="234" t="s">
        <v>19</v>
      </c>
      <c r="F144" s="235" t="s">
        <v>250</v>
      </c>
      <c r="G144" s="233"/>
      <c r="H144" s="236">
        <v>1035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178</v>
      </c>
      <c r="AU144" s="242" t="s">
        <v>82</v>
      </c>
      <c r="AV144" s="13" t="s">
        <v>82</v>
      </c>
      <c r="AW144" s="13" t="s">
        <v>33</v>
      </c>
      <c r="AX144" s="13" t="s">
        <v>72</v>
      </c>
      <c r="AY144" s="242" t="s">
        <v>109</v>
      </c>
    </row>
    <row r="145" s="14" customFormat="1">
      <c r="A145" s="14"/>
      <c r="B145" s="243"/>
      <c r="C145" s="244"/>
      <c r="D145" s="212" t="s">
        <v>178</v>
      </c>
      <c r="E145" s="245" t="s">
        <v>19</v>
      </c>
      <c r="F145" s="246" t="s">
        <v>251</v>
      </c>
      <c r="G145" s="244"/>
      <c r="H145" s="245" t="s">
        <v>19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178</v>
      </c>
      <c r="AU145" s="252" t="s">
        <v>82</v>
      </c>
      <c r="AV145" s="14" t="s">
        <v>80</v>
      </c>
      <c r="AW145" s="14" t="s">
        <v>33</v>
      </c>
      <c r="AX145" s="14" t="s">
        <v>72</v>
      </c>
      <c r="AY145" s="252" t="s">
        <v>109</v>
      </c>
    </row>
    <row r="146" s="13" customFormat="1">
      <c r="A146" s="13"/>
      <c r="B146" s="232"/>
      <c r="C146" s="233"/>
      <c r="D146" s="212" t="s">
        <v>178</v>
      </c>
      <c r="E146" s="234" t="s">
        <v>19</v>
      </c>
      <c r="F146" s="235" t="s">
        <v>250</v>
      </c>
      <c r="G146" s="233"/>
      <c r="H146" s="236">
        <v>1035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178</v>
      </c>
      <c r="AU146" s="242" t="s">
        <v>82</v>
      </c>
      <c r="AV146" s="13" t="s">
        <v>82</v>
      </c>
      <c r="AW146" s="13" t="s">
        <v>33</v>
      </c>
      <c r="AX146" s="13" t="s">
        <v>72</v>
      </c>
      <c r="AY146" s="242" t="s">
        <v>109</v>
      </c>
    </row>
    <row r="147" s="15" customFormat="1">
      <c r="A147" s="15"/>
      <c r="B147" s="253"/>
      <c r="C147" s="254"/>
      <c r="D147" s="212" t="s">
        <v>178</v>
      </c>
      <c r="E147" s="255" t="s">
        <v>19</v>
      </c>
      <c r="F147" s="256" t="s">
        <v>223</v>
      </c>
      <c r="G147" s="254"/>
      <c r="H147" s="257">
        <v>2070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178</v>
      </c>
      <c r="AU147" s="263" t="s">
        <v>82</v>
      </c>
      <c r="AV147" s="15" t="s">
        <v>114</v>
      </c>
      <c r="AW147" s="15" t="s">
        <v>33</v>
      </c>
      <c r="AX147" s="15" t="s">
        <v>80</v>
      </c>
      <c r="AY147" s="263" t="s">
        <v>109</v>
      </c>
    </row>
    <row r="148" s="2" customFormat="1" ht="33" customHeight="1">
      <c r="A148" s="41"/>
      <c r="B148" s="42"/>
      <c r="C148" s="199" t="s">
        <v>252</v>
      </c>
      <c r="D148" s="199" t="s">
        <v>110</v>
      </c>
      <c r="E148" s="200" t="s">
        <v>253</v>
      </c>
      <c r="F148" s="201" t="s">
        <v>254</v>
      </c>
      <c r="G148" s="202" t="s">
        <v>173</v>
      </c>
      <c r="H148" s="203">
        <v>441</v>
      </c>
      <c r="I148" s="204"/>
      <c r="J148" s="205">
        <f>ROUND(I148*H148,2)</f>
        <v>0</v>
      </c>
      <c r="K148" s="201" t="s">
        <v>174</v>
      </c>
      <c r="L148" s="47"/>
      <c r="M148" s="206" t="s">
        <v>19</v>
      </c>
      <c r="N148" s="207" t="s">
        <v>43</v>
      </c>
      <c r="O148" s="87"/>
      <c r="P148" s="208">
        <f>O148*H148</f>
        <v>0</v>
      </c>
      <c r="Q148" s="208">
        <v>0</v>
      </c>
      <c r="R148" s="208">
        <f>Q148*H148</f>
        <v>0</v>
      </c>
      <c r="S148" s="208">
        <v>0.22</v>
      </c>
      <c r="T148" s="209">
        <f>S148*H148</f>
        <v>97.019999999999996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0" t="s">
        <v>114</v>
      </c>
      <c r="AT148" s="210" t="s">
        <v>110</v>
      </c>
      <c r="AU148" s="210" t="s">
        <v>82</v>
      </c>
      <c r="AY148" s="20" t="s">
        <v>109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20" t="s">
        <v>80</v>
      </c>
      <c r="BK148" s="211">
        <f>ROUND(I148*H148,2)</f>
        <v>0</v>
      </c>
      <c r="BL148" s="20" t="s">
        <v>114</v>
      </c>
      <c r="BM148" s="210" t="s">
        <v>255</v>
      </c>
    </row>
    <row r="149" s="2" customFormat="1">
      <c r="A149" s="41"/>
      <c r="B149" s="42"/>
      <c r="C149" s="43"/>
      <c r="D149" s="230" t="s">
        <v>176</v>
      </c>
      <c r="E149" s="43"/>
      <c r="F149" s="231" t="s">
        <v>256</v>
      </c>
      <c r="G149" s="43"/>
      <c r="H149" s="43"/>
      <c r="I149" s="214"/>
      <c r="J149" s="43"/>
      <c r="K149" s="43"/>
      <c r="L149" s="47"/>
      <c r="M149" s="215"/>
      <c r="N149" s="21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176</v>
      </c>
      <c r="AU149" s="20" t="s">
        <v>82</v>
      </c>
    </row>
    <row r="150" s="14" customFormat="1">
      <c r="A150" s="14"/>
      <c r="B150" s="243"/>
      <c r="C150" s="244"/>
      <c r="D150" s="212" t="s">
        <v>178</v>
      </c>
      <c r="E150" s="245" t="s">
        <v>19</v>
      </c>
      <c r="F150" s="246" t="s">
        <v>257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178</v>
      </c>
      <c r="AU150" s="252" t="s">
        <v>82</v>
      </c>
      <c r="AV150" s="14" t="s">
        <v>80</v>
      </c>
      <c r="AW150" s="14" t="s">
        <v>33</v>
      </c>
      <c r="AX150" s="14" t="s">
        <v>72</v>
      </c>
      <c r="AY150" s="252" t="s">
        <v>109</v>
      </c>
    </row>
    <row r="151" s="13" customFormat="1">
      <c r="A151" s="13"/>
      <c r="B151" s="232"/>
      <c r="C151" s="233"/>
      <c r="D151" s="212" t="s">
        <v>178</v>
      </c>
      <c r="E151" s="234" t="s">
        <v>19</v>
      </c>
      <c r="F151" s="235" t="s">
        <v>258</v>
      </c>
      <c r="G151" s="233"/>
      <c r="H151" s="236">
        <v>441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178</v>
      </c>
      <c r="AU151" s="242" t="s">
        <v>82</v>
      </c>
      <c r="AV151" s="13" t="s">
        <v>82</v>
      </c>
      <c r="AW151" s="13" t="s">
        <v>33</v>
      </c>
      <c r="AX151" s="13" t="s">
        <v>80</v>
      </c>
      <c r="AY151" s="242" t="s">
        <v>109</v>
      </c>
    </row>
    <row r="152" s="2" customFormat="1" ht="33" customHeight="1">
      <c r="A152" s="41"/>
      <c r="B152" s="42"/>
      <c r="C152" s="199" t="s">
        <v>259</v>
      </c>
      <c r="D152" s="199" t="s">
        <v>110</v>
      </c>
      <c r="E152" s="200" t="s">
        <v>260</v>
      </c>
      <c r="F152" s="201" t="s">
        <v>261</v>
      </c>
      <c r="G152" s="202" t="s">
        <v>173</v>
      </c>
      <c r="H152" s="203">
        <v>1915</v>
      </c>
      <c r="I152" s="204"/>
      <c r="J152" s="205">
        <f>ROUND(I152*H152,2)</f>
        <v>0</v>
      </c>
      <c r="K152" s="201" t="s">
        <v>174</v>
      </c>
      <c r="L152" s="47"/>
      <c r="M152" s="206" t="s">
        <v>19</v>
      </c>
      <c r="N152" s="207" t="s">
        <v>43</v>
      </c>
      <c r="O152" s="87"/>
      <c r="P152" s="208">
        <f>O152*H152</f>
        <v>0</v>
      </c>
      <c r="Q152" s="208">
        <v>0</v>
      </c>
      <c r="R152" s="208">
        <f>Q152*H152</f>
        <v>0</v>
      </c>
      <c r="S152" s="208">
        <v>0.316</v>
      </c>
      <c r="T152" s="209">
        <f>S152*H152</f>
        <v>605.13999999999999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0" t="s">
        <v>114</v>
      </c>
      <c r="AT152" s="210" t="s">
        <v>110</v>
      </c>
      <c r="AU152" s="210" t="s">
        <v>82</v>
      </c>
      <c r="AY152" s="20" t="s">
        <v>109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20" t="s">
        <v>80</v>
      </c>
      <c r="BK152" s="211">
        <f>ROUND(I152*H152,2)</f>
        <v>0</v>
      </c>
      <c r="BL152" s="20" t="s">
        <v>114</v>
      </c>
      <c r="BM152" s="210" t="s">
        <v>262</v>
      </c>
    </row>
    <row r="153" s="2" customFormat="1">
      <c r="A153" s="41"/>
      <c r="B153" s="42"/>
      <c r="C153" s="43"/>
      <c r="D153" s="230" t="s">
        <v>176</v>
      </c>
      <c r="E153" s="43"/>
      <c r="F153" s="231" t="s">
        <v>263</v>
      </c>
      <c r="G153" s="43"/>
      <c r="H153" s="43"/>
      <c r="I153" s="214"/>
      <c r="J153" s="43"/>
      <c r="K153" s="43"/>
      <c r="L153" s="47"/>
      <c r="M153" s="215"/>
      <c r="N153" s="21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176</v>
      </c>
      <c r="AU153" s="20" t="s">
        <v>82</v>
      </c>
    </row>
    <row r="154" s="14" customFormat="1">
      <c r="A154" s="14"/>
      <c r="B154" s="243"/>
      <c r="C154" s="244"/>
      <c r="D154" s="212" t="s">
        <v>178</v>
      </c>
      <c r="E154" s="245" t="s">
        <v>19</v>
      </c>
      <c r="F154" s="246" t="s">
        <v>264</v>
      </c>
      <c r="G154" s="244"/>
      <c r="H154" s="245" t="s">
        <v>19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178</v>
      </c>
      <c r="AU154" s="252" t="s">
        <v>82</v>
      </c>
      <c r="AV154" s="14" t="s">
        <v>80</v>
      </c>
      <c r="AW154" s="14" t="s">
        <v>33</v>
      </c>
      <c r="AX154" s="14" t="s">
        <v>72</v>
      </c>
      <c r="AY154" s="252" t="s">
        <v>109</v>
      </c>
    </row>
    <row r="155" s="13" customFormat="1">
      <c r="A155" s="13"/>
      <c r="B155" s="232"/>
      <c r="C155" s="233"/>
      <c r="D155" s="212" t="s">
        <v>178</v>
      </c>
      <c r="E155" s="234" t="s">
        <v>19</v>
      </c>
      <c r="F155" s="235" t="s">
        <v>265</v>
      </c>
      <c r="G155" s="233"/>
      <c r="H155" s="236">
        <v>1543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178</v>
      </c>
      <c r="AU155" s="242" t="s">
        <v>82</v>
      </c>
      <c r="AV155" s="13" t="s">
        <v>82</v>
      </c>
      <c r="AW155" s="13" t="s">
        <v>33</v>
      </c>
      <c r="AX155" s="13" t="s">
        <v>72</v>
      </c>
      <c r="AY155" s="242" t="s">
        <v>109</v>
      </c>
    </row>
    <row r="156" s="14" customFormat="1">
      <c r="A156" s="14"/>
      <c r="B156" s="243"/>
      <c r="C156" s="244"/>
      <c r="D156" s="212" t="s">
        <v>178</v>
      </c>
      <c r="E156" s="245" t="s">
        <v>19</v>
      </c>
      <c r="F156" s="246" t="s">
        <v>266</v>
      </c>
      <c r="G156" s="244"/>
      <c r="H156" s="245" t="s">
        <v>19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178</v>
      </c>
      <c r="AU156" s="252" t="s">
        <v>82</v>
      </c>
      <c r="AV156" s="14" t="s">
        <v>80</v>
      </c>
      <c r="AW156" s="14" t="s">
        <v>33</v>
      </c>
      <c r="AX156" s="14" t="s">
        <v>72</v>
      </c>
      <c r="AY156" s="252" t="s">
        <v>109</v>
      </c>
    </row>
    <row r="157" s="13" customFormat="1">
      <c r="A157" s="13"/>
      <c r="B157" s="232"/>
      <c r="C157" s="233"/>
      <c r="D157" s="212" t="s">
        <v>178</v>
      </c>
      <c r="E157" s="234" t="s">
        <v>19</v>
      </c>
      <c r="F157" s="235" t="s">
        <v>267</v>
      </c>
      <c r="G157" s="233"/>
      <c r="H157" s="236">
        <v>372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178</v>
      </c>
      <c r="AU157" s="242" t="s">
        <v>82</v>
      </c>
      <c r="AV157" s="13" t="s">
        <v>82</v>
      </c>
      <c r="AW157" s="13" t="s">
        <v>33</v>
      </c>
      <c r="AX157" s="13" t="s">
        <v>72</v>
      </c>
      <c r="AY157" s="242" t="s">
        <v>109</v>
      </c>
    </row>
    <row r="158" s="15" customFormat="1">
      <c r="A158" s="15"/>
      <c r="B158" s="253"/>
      <c r="C158" s="254"/>
      <c r="D158" s="212" t="s">
        <v>178</v>
      </c>
      <c r="E158" s="255" t="s">
        <v>19</v>
      </c>
      <c r="F158" s="256" t="s">
        <v>223</v>
      </c>
      <c r="G158" s="254"/>
      <c r="H158" s="257">
        <v>1915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178</v>
      </c>
      <c r="AU158" s="263" t="s">
        <v>82</v>
      </c>
      <c r="AV158" s="15" t="s">
        <v>114</v>
      </c>
      <c r="AW158" s="15" t="s">
        <v>33</v>
      </c>
      <c r="AX158" s="15" t="s">
        <v>80</v>
      </c>
      <c r="AY158" s="263" t="s">
        <v>109</v>
      </c>
    </row>
    <row r="159" s="2" customFormat="1" ht="37.8" customHeight="1">
      <c r="A159" s="41"/>
      <c r="B159" s="42"/>
      <c r="C159" s="199" t="s">
        <v>268</v>
      </c>
      <c r="D159" s="199" t="s">
        <v>110</v>
      </c>
      <c r="E159" s="200" t="s">
        <v>269</v>
      </c>
      <c r="F159" s="201" t="s">
        <v>270</v>
      </c>
      <c r="G159" s="202" t="s">
        <v>173</v>
      </c>
      <c r="H159" s="203">
        <v>16</v>
      </c>
      <c r="I159" s="204"/>
      <c r="J159" s="205">
        <f>ROUND(I159*H159,2)</f>
        <v>0</v>
      </c>
      <c r="K159" s="201" t="s">
        <v>174</v>
      </c>
      <c r="L159" s="47"/>
      <c r="M159" s="206" t="s">
        <v>19</v>
      </c>
      <c r="N159" s="207" t="s">
        <v>43</v>
      </c>
      <c r="O159" s="87"/>
      <c r="P159" s="208">
        <f>O159*H159</f>
        <v>0</v>
      </c>
      <c r="Q159" s="208">
        <v>0</v>
      </c>
      <c r="R159" s="208">
        <f>Q159*H159</f>
        <v>0</v>
      </c>
      <c r="S159" s="208">
        <v>0.28999999999999998</v>
      </c>
      <c r="T159" s="209">
        <f>S159*H159</f>
        <v>4.6399999999999997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0" t="s">
        <v>114</v>
      </c>
      <c r="AT159" s="210" t="s">
        <v>110</v>
      </c>
      <c r="AU159" s="210" t="s">
        <v>82</v>
      </c>
      <c r="AY159" s="20" t="s">
        <v>109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20" t="s">
        <v>80</v>
      </c>
      <c r="BK159" s="211">
        <f>ROUND(I159*H159,2)</f>
        <v>0</v>
      </c>
      <c r="BL159" s="20" t="s">
        <v>114</v>
      </c>
      <c r="BM159" s="210" t="s">
        <v>271</v>
      </c>
    </row>
    <row r="160" s="2" customFormat="1">
      <c r="A160" s="41"/>
      <c r="B160" s="42"/>
      <c r="C160" s="43"/>
      <c r="D160" s="230" t="s">
        <v>176</v>
      </c>
      <c r="E160" s="43"/>
      <c r="F160" s="231" t="s">
        <v>272</v>
      </c>
      <c r="G160" s="43"/>
      <c r="H160" s="43"/>
      <c r="I160" s="214"/>
      <c r="J160" s="43"/>
      <c r="K160" s="43"/>
      <c r="L160" s="47"/>
      <c r="M160" s="215"/>
      <c r="N160" s="21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176</v>
      </c>
      <c r="AU160" s="20" t="s">
        <v>82</v>
      </c>
    </row>
    <row r="161" s="14" customFormat="1">
      <c r="A161" s="14"/>
      <c r="B161" s="243"/>
      <c r="C161" s="244"/>
      <c r="D161" s="212" t="s">
        <v>178</v>
      </c>
      <c r="E161" s="245" t="s">
        <v>19</v>
      </c>
      <c r="F161" s="246" t="s">
        <v>220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178</v>
      </c>
      <c r="AU161" s="252" t="s">
        <v>82</v>
      </c>
      <c r="AV161" s="14" t="s">
        <v>80</v>
      </c>
      <c r="AW161" s="14" t="s">
        <v>33</v>
      </c>
      <c r="AX161" s="14" t="s">
        <v>72</v>
      </c>
      <c r="AY161" s="252" t="s">
        <v>109</v>
      </c>
    </row>
    <row r="162" s="13" customFormat="1">
      <c r="A162" s="13"/>
      <c r="B162" s="232"/>
      <c r="C162" s="233"/>
      <c r="D162" s="212" t="s">
        <v>178</v>
      </c>
      <c r="E162" s="234" t="s">
        <v>19</v>
      </c>
      <c r="F162" s="235" t="s">
        <v>273</v>
      </c>
      <c r="G162" s="233"/>
      <c r="H162" s="236">
        <v>16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178</v>
      </c>
      <c r="AU162" s="242" t="s">
        <v>82</v>
      </c>
      <c r="AV162" s="13" t="s">
        <v>82</v>
      </c>
      <c r="AW162" s="13" t="s">
        <v>33</v>
      </c>
      <c r="AX162" s="13" t="s">
        <v>80</v>
      </c>
      <c r="AY162" s="242" t="s">
        <v>109</v>
      </c>
    </row>
    <row r="163" s="2" customFormat="1" ht="37.8" customHeight="1">
      <c r="A163" s="41"/>
      <c r="B163" s="42"/>
      <c r="C163" s="199" t="s">
        <v>274</v>
      </c>
      <c r="D163" s="199" t="s">
        <v>110</v>
      </c>
      <c r="E163" s="200" t="s">
        <v>275</v>
      </c>
      <c r="F163" s="201" t="s">
        <v>276</v>
      </c>
      <c r="G163" s="202" t="s">
        <v>173</v>
      </c>
      <c r="H163" s="203">
        <v>30</v>
      </c>
      <c r="I163" s="204"/>
      <c r="J163" s="205">
        <f>ROUND(I163*H163,2)</f>
        <v>0</v>
      </c>
      <c r="K163" s="201" t="s">
        <v>174</v>
      </c>
      <c r="L163" s="47"/>
      <c r="M163" s="206" t="s">
        <v>19</v>
      </c>
      <c r="N163" s="207" t="s">
        <v>43</v>
      </c>
      <c r="O163" s="87"/>
      <c r="P163" s="208">
        <f>O163*H163</f>
        <v>0</v>
      </c>
      <c r="Q163" s="208">
        <v>0</v>
      </c>
      <c r="R163" s="208">
        <f>Q163*H163</f>
        <v>0</v>
      </c>
      <c r="S163" s="208">
        <v>0.44</v>
      </c>
      <c r="T163" s="209">
        <f>S163*H163</f>
        <v>13.199999999999999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0" t="s">
        <v>114</v>
      </c>
      <c r="AT163" s="210" t="s">
        <v>110</v>
      </c>
      <c r="AU163" s="210" t="s">
        <v>82</v>
      </c>
      <c r="AY163" s="20" t="s">
        <v>109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0" t="s">
        <v>80</v>
      </c>
      <c r="BK163" s="211">
        <f>ROUND(I163*H163,2)</f>
        <v>0</v>
      </c>
      <c r="BL163" s="20" t="s">
        <v>114</v>
      </c>
      <c r="BM163" s="210" t="s">
        <v>277</v>
      </c>
    </row>
    <row r="164" s="2" customFormat="1">
      <c r="A164" s="41"/>
      <c r="B164" s="42"/>
      <c r="C164" s="43"/>
      <c r="D164" s="230" t="s">
        <v>176</v>
      </c>
      <c r="E164" s="43"/>
      <c r="F164" s="231" t="s">
        <v>278</v>
      </c>
      <c r="G164" s="43"/>
      <c r="H164" s="43"/>
      <c r="I164" s="214"/>
      <c r="J164" s="43"/>
      <c r="K164" s="43"/>
      <c r="L164" s="47"/>
      <c r="M164" s="215"/>
      <c r="N164" s="21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176</v>
      </c>
      <c r="AU164" s="20" t="s">
        <v>82</v>
      </c>
    </row>
    <row r="165" s="14" customFormat="1">
      <c r="A165" s="14"/>
      <c r="B165" s="243"/>
      <c r="C165" s="244"/>
      <c r="D165" s="212" t="s">
        <v>178</v>
      </c>
      <c r="E165" s="245" t="s">
        <v>19</v>
      </c>
      <c r="F165" s="246" t="s">
        <v>220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178</v>
      </c>
      <c r="AU165" s="252" t="s">
        <v>82</v>
      </c>
      <c r="AV165" s="14" t="s">
        <v>80</v>
      </c>
      <c r="AW165" s="14" t="s">
        <v>33</v>
      </c>
      <c r="AX165" s="14" t="s">
        <v>72</v>
      </c>
      <c r="AY165" s="252" t="s">
        <v>109</v>
      </c>
    </row>
    <row r="166" s="13" customFormat="1">
      <c r="A166" s="13"/>
      <c r="B166" s="232"/>
      <c r="C166" s="233"/>
      <c r="D166" s="212" t="s">
        <v>178</v>
      </c>
      <c r="E166" s="234" t="s">
        <v>19</v>
      </c>
      <c r="F166" s="235" t="s">
        <v>279</v>
      </c>
      <c r="G166" s="233"/>
      <c r="H166" s="236">
        <v>30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178</v>
      </c>
      <c r="AU166" s="242" t="s">
        <v>82</v>
      </c>
      <c r="AV166" s="13" t="s">
        <v>82</v>
      </c>
      <c r="AW166" s="13" t="s">
        <v>33</v>
      </c>
      <c r="AX166" s="13" t="s">
        <v>80</v>
      </c>
      <c r="AY166" s="242" t="s">
        <v>109</v>
      </c>
    </row>
    <row r="167" s="2" customFormat="1" ht="33" customHeight="1">
      <c r="A167" s="41"/>
      <c r="B167" s="42"/>
      <c r="C167" s="199" t="s">
        <v>280</v>
      </c>
      <c r="D167" s="199" t="s">
        <v>110</v>
      </c>
      <c r="E167" s="200" t="s">
        <v>281</v>
      </c>
      <c r="F167" s="201" t="s">
        <v>282</v>
      </c>
      <c r="G167" s="202" t="s">
        <v>173</v>
      </c>
      <c r="H167" s="203">
        <v>16</v>
      </c>
      <c r="I167" s="204"/>
      <c r="J167" s="205">
        <f>ROUND(I167*H167,2)</f>
        <v>0</v>
      </c>
      <c r="K167" s="201" t="s">
        <v>174</v>
      </c>
      <c r="L167" s="47"/>
      <c r="M167" s="206" t="s">
        <v>19</v>
      </c>
      <c r="N167" s="207" t="s">
        <v>43</v>
      </c>
      <c r="O167" s="87"/>
      <c r="P167" s="208">
        <f>O167*H167</f>
        <v>0</v>
      </c>
      <c r="Q167" s="208">
        <v>0</v>
      </c>
      <c r="R167" s="208">
        <f>Q167*H167</f>
        <v>0</v>
      </c>
      <c r="S167" s="208">
        <v>0.625</v>
      </c>
      <c r="T167" s="209">
        <f>S167*H167</f>
        <v>10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0" t="s">
        <v>114</v>
      </c>
      <c r="AT167" s="210" t="s">
        <v>110</v>
      </c>
      <c r="AU167" s="210" t="s">
        <v>82</v>
      </c>
      <c r="AY167" s="20" t="s">
        <v>109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20" t="s">
        <v>80</v>
      </c>
      <c r="BK167" s="211">
        <f>ROUND(I167*H167,2)</f>
        <v>0</v>
      </c>
      <c r="BL167" s="20" t="s">
        <v>114</v>
      </c>
      <c r="BM167" s="210" t="s">
        <v>283</v>
      </c>
    </row>
    <row r="168" s="2" customFormat="1">
      <c r="A168" s="41"/>
      <c r="B168" s="42"/>
      <c r="C168" s="43"/>
      <c r="D168" s="230" t="s">
        <v>176</v>
      </c>
      <c r="E168" s="43"/>
      <c r="F168" s="231" t="s">
        <v>284</v>
      </c>
      <c r="G168" s="43"/>
      <c r="H168" s="43"/>
      <c r="I168" s="214"/>
      <c r="J168" s="43"/>
      <c r="K168" s="43"/>
      <c r="L168" s="47"/>
      <c r="M168" s="215"/>
      <c r="N168" s="21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176</v>
      </c>
      <c r="AU168" s="20" t="s">
        <v>82</v>
      </c>
    </row>
    <row r="169" s="14" customFormat="1">
      <c r="A169" s="14"/>
      <c r="B169" s="243"/>
      <c r="C169" s="244"/>
      <c r="D169" s="212" t="s">
        <v>178</v>
      </c>
      <c r="E169" s="245" t="s">
        <v>19</v>
      </c>
      <c r="F169" s="246" t="s">
        <v>285</v>
      </c>
      <c r="G169" s="244"/>
      <c r="H169" s="245" t="s">
        <v>19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178</v>
      </c>
      <c r="AU169" s="252" t="s">
        <v>82</v>
      </c>
      <c r="AV169" s="14" t="s">
        <v>80</v>
      </c>
      <c r="AW169" s="14" t="s">
        <v>33</v>
      </c>
      <c r="AX169" s="14" t="s">
        <v>72</v>
      </c>
      <c r="AY169" s="252" t="s">
        <v>109</v>
      </c>
    </row>
    <row r="170" s="13" customFormat="1">
      <c r="A170" s="13"/>
      <c r="B170" s="232"/>
      <c r="C170" s="233"/>
      <c r="D170" s="212" t="s">
        <v>178</v>
      </c>
      <c r="E170" s="234" t="s">
        <v>19</v>
      </c>
      <c r="F170" s="235" t="s">
        <v>286</v>
      </c>
      <c r="G170" s="233"/>
      <c r="H170" s="236">
        <v>16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178</v>
      </c>
      <c r="AU170" s="242" t="s">
        <v>82</v>
      </c>
      <c r="AV170" s="13" t="s">
        <v>82</v>
      </c>
      <c r="AW170" s="13" t="s">
        <v>33</v>
      </c>
      <c r="AX170" s="13" t="s">
        <v>80</v>
      </c>
      <c r="AY170" s="242" t="s">
        <v>109</v>
      </c>
    </row>
    <row r="171" s="2" customFormat="1" ht="24.15" customHeight="1">
      <c r="A171" s="41"/>
      <c r="B171" s="42"/>
      <c r="C171" s="199" t="s">
        <v>287</v>
      </c>
      <c r="D171" s="199" t="s">
        <v>110</v>
      </c>
      <c r="E171" s="200" t="s">
        <v>288</v>
      </c>
      <c r="F171" s="201" t="s">
        <v>289</v>
      </c>
      <c r="G171" s="202" t="s">
        <v>173</v>
      </c>
      <c r="H171" s="203">
        <v>372</v>
      </c>
      <c r="I171" s="204"/>
      <c r="J171" s="205">
        <f>ROUND(I171*H171,2)</f>
        <v>0</v>
      </c>
      <c r="K171" s="201" t="s">
        <v>174</v>
      </c>
      <c r="L171" s="47"/>
      <c r="M171" s="206" t="s">
        <v>19</v>
      </c>
      <c r="N171" s="207" t="s">
        <v>43</v>
      </c>
      <c r="O171" s="87"/>
      <c r="P171" s="208">
        <f>O171*H171</f>
        <v>0</v>
      </c>
      <c r="Q171" s="208">
        <v>1.0000000000000001E-05</v>
      </c>
      <c r="R171" s="208">
        <f>Q171*H171</f>
        <v>0.0037200000000000002</v>
      </c>
      <c r="S171" s="208">
        <v>0.11500000000000001</v>
      </c>
      <c r="T171" s="209">
        <f>S171*H171</f>
        <v>42.780000000000001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0" t="s">
        <v>114</v>
      </c>
      <c r="AT171" s="210" t="s">
        <v>110</v>
      </c>
      <c r="AU171" s="210" t="s">
        <v>82</v>
      </c>
      <c r="AY171" s="20" t="s">
        <v>109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20" t="s">
        <v>80</v>
      </c>
      <c r="BK171" s="211">
        <f>ROUND(I171*H171,2)</f>
        <v>0</v>
      </c>
      <c r="BL171" s="20" t="s">
        <v>114</v>
      </c>
      <c r="BM171" s="210" t="s">
        <v>290</v>
      </c>
    </row>
    <row r="172" s="2" customFormat="1">
      <c r="A172" s="41"/>
      <c r="B172" s="42"/>
      <c r="C172" s="43"/>
      <c r="D172" s="230" t="s">
        <v>176</v>
      </c>
      <c r="E172" s="43"/>
      <c r="F172" s="231" t="s">
        <v>291</v>
      </c>
      <c r="G172" s="43"/>
      <c r="H172" s="43"/>
      <c r="I172" s="214"/>
      <c r="J172" s="43"/>
      <c r="K172" s="43"/>
      <c r="L172" s="47"/>
      <c r="M172" s="215"/>
      <c r="N172" s="21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176</v>
      </c>
      <c r="AU172" s="20" t="s">
        <v>82</v>
      </c>
    </row>
    <row r="173" s="14" customFormat="1">
      <c r="A173" s="14"/>
      <c r="B173" s="243"/>
      <c r="C173" s="244"/>
      <c r="D173" s="212" t="s">
        <v>178</v>
      </c>
      <c r="E173" s="245" t="s">
        <v>19</v>
      </c>
      <c r="F173" s="246" t="s">
        <v>214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178</v>
      </c>
      <c r="AU173" s="252" t="s">
        <v>82</v>
      </c>
      <c r="AV173" s="14" t="s">
        <v>80</v>
      </c>
      <c r="AW173" s="14" t="s">
        <v>33</v>
      </c>
      <c r="AX173" s="14" t="s">
        <v>72</v>
      </c>
      <c r="AY173" s="252" t="s">
        <v>109</v>
      </c>
    </row>
    <row r="174" s="13" customFormat="1">
      <c r="A174" s="13"/>
      <c r="B174" s="232"/>
      <c r="C174" s="233"/>
      <c r="D174" s="212" t="s">
        <v>178</v>
      </c>
      <c r="E174" s="234" t="s">
        <v>19</v>
      </c>
      <c r="F174" s="235" t="s">
        <v>267</v>
      </c>
      <c r="G174" s="233"/>
      <c r="H174" s="236">
        <v>372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178</v>
      </c>
      <c r="AU174" s="242" t="s">
        <v>82</v>
      </c>
      <c r="AV174" s="13" t="s">
        <v>82</v>
      </c>
      <c r="AW174" s="13" t="s">
        <v>33</v>
      </c>
      <c r="AX174" s="13" t="s">
        <v>80</v>
      </c>
      <c r="AY174" s="242" t="s">
        <v>109</v>
      </c>
    </row>
    <row r="175" s="2" customFormat="1" ht="24.15" customHeight="1">
      <c r="A175" s="41"/>
      <c r="B175" s="42"/>
      <c r="C175" s="199" t="s">
        <v>292</v>
      </c>
      <c r="D175" s="199" t="s">
        <v>110</v>
      </c>
      <c r="E175" s="200" t="s">
        <v>293</v>
      </c>
      <c r="F175" s="201" t="s">
        <v>294</v>
      </c>
      <c r="G175" s="202" t="s">
        <v>173</v>
      </c>
      <c r="H175" s="203">
        <v>441</v>
      </c>
      <c r="I175" s="204"/>
      <c r="J175" s="205">
        <f>ROUND(I175*H175,2)</f>
        <v>0</v>
      </c>
      <c r="K175" s="201" t="s">
        <v>19</v>
      </c>
      <c r="L175" s="47"/>
      <c r="M175" s="206" t="s">
        <v>19</v>
      </c>
      <c r="N175" s="207" t="s">
        <v>43</v>
      </c>
      <c r="O175" s="87"/>
      <c r="P175" s="208">
        <f>O175*H175</f>
        <v>0</v>
      </c>
      <c r="Q175" s="208">
        <v>3.0000000000000001E-05</v>
      </c>
      <c r="R175" s="208">
        <f>Q175*H175</f>
        <v>0.01323</v>
      </c>
      <c r="S175" s="208">
        <v>0.23000000000000001</v>
      </c>
      <c r="T175" s="209">
        <f>S175*H175</f>
        <v>101.43000000000001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0" t="s">
        <v>114</v>
      </c>
      <c r="AT175" s="210" t="s">
        <v>110</v>
      </c>
      <c r="AU175" s="210" t="s">
        <v>82</v>
      </c>
      <c r="AY175" s="20" t="s">
        <v>109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20" t="s">
        <v>80</v>
      </c>
      <c r="BK175" s="211">
        <f>ROUND(I175*H175,2)</f>
        <v>0</v>
      </c>
      <c r="BL175" s="20" t="s">
        <v>114</v>
      </c>
      <c r="BM175" s="210" t="s">
        <v>295</v>
      </c>
    </row>
    <row r="176" s="14" customFormat="1">
      <c r="A176" s="14"/>
      <c r="B176" s="243"/>
      <c r="C176" s="244"/>
      <c r="D176" s="212" t="s">
        <v>178</v>
      </c>
      <c r="E176" s="245" t="s">
        <v>19</v>
      </c>
      <c r="F176" s="246" t="s">
        <v>214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178</v>
      </c>
      <c r="AU176" s="252" t="s">
        <v>82</v>
      </c>
      <c r="AV176" s="14" t="s">
        <v>80</v>
      </c>
      <c r="AW176" s="14" t="s">
        <v>33</v>
      </c>
      <c r="AX176" s="14" t="s">
        <v>72</v>
      </c>
      <c r="AY176" s="252" t="s">
        <v>109</v>
      </c>
    </row>
    <row r="177" s="13" customFormat="1">
      <c r="A177" s="13"/>
      <c r="B177" s="232"/>
      <c r="C177" s="233"/>
      <c r="D177" s="212" t="s">
        <v>178</v>
      </c>
      <c r="E177" s="234" t="s">
        <v>19</v>
      </c>
      <c r="F177" s="235" t="s">
        <v>258</v>
      </c>
      <c r="G177" s="233"/>
      <c r="H177" s="236">
        <v>441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178</v>
      </c>
      <c r="AU177" s="242" t="s">
        <v>82</v>
      </c>
      <c r="AV177" s="13" t="s">
        <v>82</v>
      </c>
      <c r="AW177" s="13" t="s">
        <v>33</v>
      </c>
      <c r="AX177" s="13" t="s">
        <v>80</v>
      </c>
      <c r="AY177" s="242" t="s">
        <v>109</v>
      </c>
    </row>
    <row r="178" s="2" customFormat="1" ht="24.15" customHeight="1">
      <c r="A178" s="41"/>
      <c r="B178" s="42"/>
      <c r="C178" s="199" t="s">
        <v>7</v>
      </c>
      <c r="D178" s="199" t="s">
        <v>110</v>
      </c>
      <c r="E178" s="200" t="s">
        <v>296</v>
      </c>
      <c r="F178" s="201" t="s">
        <v>297</v>
      </c>
      <c r="G178" s="202" t="s">
        <v>173</v>
      </c>
      <c r="H178" s="203">
        <v>1543</v>
      </c>
      <c r="I178" s="204"/>
      <c r="J178" s="205">
        <f>ROUND(I178*H178,2)</f>
        <v>0</v>
      </c>
      <c r="K178" s="201" t="s">
        <v>174</v>
      </c>
      <c r="L178" s="47"/>
      <c r="M178" s="206" t="s">
        <v>19</v>
      </c>
      <c r="N178" s="207" t="s">
        <v>43</v>
      </c>
      <c r="O178" s="87"/>
      <c r="P178" s="208">
        <f>O178*H178</f>
        <v>0</v>
      </c>
      <c r="Q178" s="208">
        <v>3.0000000000000001E-05</v>
      </c>
      <c r="R178" s="208">
        <f>Q178*H178</f>
        <v>0.046289999999999998</v>
      </c>
      <c r="S178" s="208">
        <v>0.20699999999999999</v>
      </c>
      <c r="T178" s="209">
        <f>S178*H178</f>
        <v>319.40100000000001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0" t="s">
        <v>114</v>
      </c>
      <c r="AT178" s="210" t="s">
        <v>110</v>
      </c>
      <c r="AU178" s="210" t="s">
        <v>82</v>
      </c>
      <c r="AY178" s="20" t="s">
        <v>109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0" t="s">
        <v>80</v>
      </c>
      <c r="BK178" s="211">
        <f>ROUND(I178*H178,2)</f>
        <v>0</v>
      </c>
      <c r="BL178" s="20" t="s">
        <v>114</v>
      </c>
      <c r="BM178" s="210" t="s">
        <v>298</v>
      </c>
    </row>
    <row r="179" s="2" customFormat="1">
      <c r="A179" s="41"/>
      <c r="B179" s="42"/>
      <c r="C179" s="43"/>
      <c r="D179" s="230" t="s">
        <v>176</v>
      </c>
      <c r="E179" s="43"/>
      <c r="F179" s="231" t="s">
        <v>299</v>
      </c>
      <c r="G179" s="43"/>
      <c r="H179" s="43"/>
      <c r="I179" s="214"/>
      <c r="J179" s="43"/>
      <c r="K179" s="43"/>
      <c r="L179" s="47"/>
      <c r="M179" s="215"/>
      <c r="N179" s="21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176</v>
      </c>
      <c r="AU179" s="20" t="s">
        <v>82</v>
      </c>
    </row>
    <row r="180" s="14" customFormat="1">
      <c r="A180" s="14"/>
      <c r="B180" s="243"/>
      <c r="C180" s="244"/>
      <c r="D180" s="212" t="s">
        <v>178</v>
      </c>
      <c r="E180" s="245" t="s">
        <v>19</v>
      </c>
      <c r="F180" s="246" t="s">
        <v>214</v>
      </c>
      <c r="G180" s="244"/>
      <c r="H180" s="245" t="s">
        <v>19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178</v>
      </c>
      <c r="AU180" s="252" t="s">
        <v>82</v>
      </c>
      <c r="AV180" s="14" t="s">
        <v>80</v>
      </c>
      <c r="AW180" s="14" t="s">
        <v>33</v>
      </c>
      <c r="AX180" s="14" t="s">
        <v>72</v>
      </c>
      <c r="AY180" s="252" t="s">
        <v>109</v>
      </c>
    </row>
    <row r="181" s="13" customFormat="1">
      <c r="A181" s="13"/>
      <c r="B181" s="232"/>
      <c r="C181" s="233"/>
      <c r="D181" s="212" t="s">
        <v>178</v>
      </c>
      <c r="E181" s="234" t="s">
        <v>19</v>
      </c>
      <c r="F181" s="235" t="s">
        <v>265</v>
      </c>
      <c r="G181" s="233"/>
      <c r="H181" s="236">
        <v>1543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178</v>
      </c>
      <c r="AU181" s="242" t="s">
        <v>82</v>
      </c>
      <c r="AV181" s="13" t="s">
        <v>82</v>
      </c>
      <c r="AW181" s="13" t="s">
        <v>33</v>
      </c>
      <c r="AX181" s="13" t="s">
        <v>80</v>
      </c>
      <c r="AY181" s="242" t="s">
        <v>109</v>
      </c>
    </row>
    <row r="182" s="2" customFormat="1" ht="24.15" customHeight="1">
      <c r="A182" s="41"/>
      <c r="B182" s="42"/>
      <c r="C182" s="199" t="s">
        <v>300</v>
      </c>
      <c r="D182" s="199" t="s">
        <v>110</v>
      </c>
      <c r="E182" s="200" t="s">
        <v>301</v>
      </c>
      <c r="F182" s="201" t="s">
        <v>302</v>
      </c>
      <c r="G182" s="202" t="s">
        <v>173</v>
      </c>
      <c r="H182" s="203">
        <v>662</v>
      </c>
      <c r="I182" s="204"/>
      <c r="J182" s="205">
        <f>ROUND(I182*H182,2)</f>
        <v>0</v>
      </c>
      <c r="K182" s="201" t="s">
        <v>174</v>
      </c>
      <c r="L182" s="47"/>
      <c r="M182" s="206" t="s">
        <v>19</v>
      </c>
      <c r="N182" s="207" t="s">
        <v>43</v>
      </c>
      <c r="O182" s="87"/>
      <c r="P182" s="208">
        <f>O182*H182</f>
        <v>0</v>
      </c>
      <c r="Q182" s="208">
        <v>3.0000000000000001E-05</v>
      </c>
      <c r="R182" s="208">
        <f>Q182*H182</f>
        <v>0.019859999999999999</v>
      </c>
      <c r="S182" s="208">
        <v>0.32200000000000001</v>
      </c>
      <c r="T182" s="209">
        <f>S182*H182</f>
        <v>213.16400000000002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0" t="s">
        <v>114</v>
      </c>
      <c r="AT182" s="210" t="s">
        <v>110</v>
      </c>
      <c r="AU182" s="210" t="s">
        <v>82</v>
      </c>
      <c r="AY182" s="20" t="s">
        <v>109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20" t="s">
        <v>80</v>
      </c>
      <c r="BK182" s="211">
        <f>ROUND(I182*H182,2)</f>
        <v>0</v>
      </c>
      <c r="BL182" s="20" t="s">
        <v>114</v>
      </c>
      <c r="BM182" s="210" t="s">
        <v>303</v>
      </c>
    </row>
    <row r="183" s="2" customFormat="1">
      <c r="A183" s="41"/>
      <c r="B183" s="42"/>
      <c r="C183" s="43"/>
      <c r="D183" s="230" t="s">
        <v>176</v>
      </c>
      <c r="E183" s="43"/>
      <c r="F183" s="231" t="s">
        <v>304</v>
      </c>
      <c r="G183" s="43"/>
      <c r="H183" s="43"/>
      <c r="I183" s="214"/>
      <c r="J183" s="43"/>
      <c r="K183" s="43"/>
      <c r="L183" s="47"/>
      <c r="M183" s="215"/>
      <c r="N183" s="21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176</v>
      </c>
      <c r="AU183" s="20" t="s">
        <v>82</v>
      </c>
    </row>
    <row r="184" s="14" customFormat="1">
      <c r="A184" s="14"/>
      <c r="B184" s="243"/>
      <c r="C184" s="244"/>
      <c r="D184" s="212" t="s">
        <v>178</v>
      </c>
      <c r="E184" s="245" t="s">
        <v>19</v>
      </c>
      <c r="F184" s="246" t="s">
        <v>305</v>
      </c>
      <c r="G184" s="244"/>
      <c r="H184" s="245" t="s">
        <v>19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178</v>
      </c>
      <c r="AU184" s="252" t="s">
        <v>82</v>
      </c>
      <c r="AV184" s="14" t="s">
        <v>80</v>
      </c>
      <c r="AW184" s="14" t="s">
        <v>33</v>
      </c>
      <c r="AX184" s="14" t="s">
        <v>72</v>
      </c>
      <c r="AY184" s="252" t="s">
        <v>109</v>
      </c>
    </row>
    <row r="185" s="14" customFormat="1">
      <c r="A185" s="14"/>
      <c r="B185" s="243"/>
      <c r="C185" s="244"/>
      <c r="D185" s="212" t="s">
        <v>178</v>
      </c>
      <c r="E185" s="245" t="s">
        <v>19</v>
      </c>
      <c r="F185" s="246" t="s">
        <v>306</v>
      </c>
      <c r="G185" s="244"/>
      <c r="H185" s="245" t="s">
        <v>19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178</v>
      </c>
      <c r="AU185" s="252" t="s">
        <v>82</v>
      </c>
      <c r="AV185" s="14" t="s">
        <v>80</v>
      </c>
      <c r="AW185" s="14" t="s">
        <v>33</v>
      </c>
      <c r="AX185" s="14" t="s">
        <v>72</v>
      </c>
      <c r="AY185" s="252" t="s">
        <v>109</v>
      </c>
    </row>
    <row r="186" s="14" customFormat="1">
      <c r="A186" s="14"/>
      <c r="B186" s="243"/>
      <c r="C186" s="244"/>
      <c r="D186" s="212" t="s">
        <v>178</v>
      </c>
      <c r="E186" s="245" t="s">
        <v>19</v>
      </c>
      <c r="F186" s="246" t="s">
        <v>307</v>
      </c>
      <c r="G186" s="244"/>
      <c r="H186" s="245" t="s">
        <v>19</v>
      </c>
      <c r="I186" s="247"/>
      <c r="J186" s="244"/>
      <c r="K186" s="244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178</v>
      </c>
      <c r="AU186" s="252" t="s">
        <v>82</v>
      </c>
      <c r="AV186" s="14" t="s">
        <v>80</v>
      </c>
      <c r="AW186" s="14" t="s">
        <v>33</v>
      </c>
      <c r="AX186" s="14" t="s">
        <v>72</v>
      </c>
      <c r="AY186" s="252" t="s">
        <v>109</v>
      </c>
    </row>
    <row r="187" s="13" customFormat="1">
      <c r="A187" s="13"/>
      <c r="B187" s="232"/>
      <c r="C187" s="233"/>
      <c r="D187" s="212" t="s">
        <v>178</v>
      </c>
      <c r="E187" s="234" t="s">
        <v>19</v>
      </c>
      <c r="F187" s="235" t="s">
        <v>308</v>
      </c>
      <c r="G187" s="233"/>
      <c r="H187" s="236">
        <v>662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178</v>
      </c>
      <c r="AU187" s="242" t="s">
        <v>82</v>
      </c>
      <c r="AV187" s="13" t="s">
        <v>82</v>
      </c>
      <c r="AW187" s="13" t="s">
        <v>33</v>
      </c>
      <c r="AX187" s="13" t="s">
        <v>80</v>
      </c>
      <c r="AY187" s="242" t="s">
        <v>109</v>
      </c>
    </row>
    <row r="188" s="2" customFormat="1" ht="24.15" customHeight="1">
      <c r="A188" s="41"/>
      <c r="B188" s="42"/>
      <c r="C188" s="199" t="s">
        <v>309</v>
      </c>
      <c r="D188" s="199" t="s">
        <v>110</v>
      </c>
      <c r="E188" s="200" t="s">
        <v>310</v>
      </c>
      <c r="F188" s="201" t="s">
        <v>311</v>
      </c>
      <c r="G188" s="202" t="s">
        <v>312</v>
      </c>
      <c r="H188" s="203">
        <v>475</v>
      </c>
      <c r="I188" s="204"/>
      <c r="J188" s="205">
        <f>ROUND(I188*H188,2)</f>
        <v>0</v>
      </c>
      <c r="K188" s="201" t="s">
        <v>174</v>
      </c>
      <c r="L188" s="47"/>
      <c r="M188" s="206" t="s">
        <v>19</v>
      </c>
      <c r="N188" s="207" t="s">
        <v>43</v>
      </c>
      <c r="O188" s="87"/>
      <c r="P188" s="208">
        <f>O188*H188</f>
        <v>0</v>
      </c>
      <c r="Q188" s="208">
        <v>0</v>
      </c>
      <c r="R188" s="208">
        <f>Q188*H188</f>
        <v>0</v>
      </c>
      <c r="S188" s="208">
        <v>0.20499999999999999</v>
      </c>
      <c r="T188" s="209">
        <f>S188*H188</f>
        <v>97.375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0" t="s">
        <v>114</v>
      </c>
      <c r="AT188" s="210" t="s">
        <v>110</v>
      </c>
      <c r="AU188" s="210" t="s">
        <v>82</v>
      </c>
      <c r="AY188" s="20" t="s">
        <v>109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0" t="s">
        <v>80</v>
      </c>
      <c r="BK188" s="211">
        <f>ROUND(I188*H188,2)</f>
        <v>0</v>
      </c>
      <c r="BL188" s="20" t="s">
        <v>114</v>
      </c>
      <c r="BM188" s="210" t="s">
        <v>313</v>
      </c>
    </row>
    <row r="189" s="2" customFormat="1">
      <c r="A189" s="41"/>
      <c r="B189" s="42"/>
      <c r="C189" s="43"/>
      <c r="D189" s="230" t="s">
        <v>176</v>
      </c>
      <c r="E189" s="43"/>
      <c r="F189" s="231" t="s">
        <v>314</v>
      </c>
      <c r="G189" s="43"/>
      <c r="H189" s="43"/>
      <c r="I189" s="214"/>
      <c r="J189" s="43"/>
      <c r="K189" s="43"/>
      <c r="L189" s="47"/>
      <c r="M189" s="215"/>
      <c r="N189" s="21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176</v>
      </c>
      <c r="AU189" s="20" t="s">
        <v>82</v>
      </c>
    </row>
    <row r="190" s="14" customFormat="1">
      <c r="A190" s="14"/>
      <c r="B190" s="243"/>
      <c r="C190" s="244"/>
      <c r="D190" s="212" t="s">
        <v>178</v>
      </c>
      <c r="E190" s="245" t="s">
        <v>19</v>
      </c>
      <c r="F190" s="246" t="s">
        <v>315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178</v>
      </c>
      <c r="AU190" s="252" t="s">
        <v>82</v>
      </c>
      <c r="AV190" s="14" t="s">
        <v>80</v>
      </c>
      <c r="AW190" s="14" t="s">
        <v>33</v>
      </c>
      <c r="AX190" s="14" t="s">
        <v>72</v>
      </c>
      <c r="AY190" s="252" t="s">
        <v>109</v>
      </c>
    </row>
    <row r="191" s="13" customFormat="1">
      <c r="A191" s="13"/>
      <c r="B191" s="232"/>
      <c r="C191" s="233"/>
      <c r="D191" s="212" t="s">
        <v>178</v>
      </c>
      <c r="E191" s="234" t="s">
        <v>19</v>
      </c>
      <c r="F191" s="235" t="s">
        <v>316</v>
      </c>
      <c r="G191" s="233"/>
      <c r="H191" s="236">
        <v>75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178</v>
      </c>
      <c r="AU191" s="242" t="s">
        <v>82</v>
      </c>
      <c r="AV191" s="13" t="s">
        <v>82</v>
      </c>
      <c r="AW191" s="13" t="s">
        <v>33</v>
      </c>
      <c r="AX191" s="13" t="s">
        <v>72</v>
      </c>
      <c r="AY191" s="242" t="s">
        <v>109</v>
      </c>
    </row>
    <row r="192" s="14" customFormat="1">
      <c r="A192" s="14"/>
      <c r="B192" s="243"/>
      <c r="C192" s="244"/>
      <c r="D192" s="212" t="s">
        <v>178</v>
      </c>
      <c r="E192" s="245" t="s">
        <v>19</v>
      </c>
      <c r="F192" s="246" t="s">
        <v>317</v>
      </c>
      <c r="G192" s="244"/>
      <c r="H192" s="245" t="s">
        <v>19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178</v>
      </c>
      <c r="AU192" s="252" t="s">
        <v>82</v>
      </c>
      <c r="AV192" s="14" t="s">
        <v>80</v>
      </c>
      <c r="AW192" s="14" t="s">
        <v>33</v>
      </c>
      <c r="AX192" s="14" t="s">
        <v>72</v>
      </c>
      <c r="AY192" s="252" t="s">
        <v>109</v>
      </c>
    </row>
    <row r="193" s="13" customFormat="1">
      <c r="A193" s="13"/>
      <c r="B193" s="232"/>
      <c r="C193" s="233"/>
      <c r="D193" s="212" t="s">
        <v>178</v>
      </c>
      <c r="E193" s="234" t="s">
        <v>19</v>
      </c>
      <c r="F193" s="235" t="s">
        <v>318</v>
      </c>
      <c r="G193" s="233"/>
      <c r="H193" s="236">
        <v>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178</v>
      </c>
      <c r="AU193" s="242" t="s">
        <v>82</v>
      </c>
      <c r="AV193" s="13" t="s">
        <v>82</v>
      </c>
      <c r="AW193" s="13" t="s">
        <v>33</v>
      </c>
      <c r="AX193" s="13" t="s">
        <v>72</v>
      </c>
      <c r="AY193" s="242" t="s">
        <v>109</v>
      </c>
    </row>
    <row r="194" s="14" customFormat="1">
      <c r="A194" s="14"/>
      <c r="B194" s="243"/>
      <c r="C194" s="244"/>
      <c r="D194" s="212" t="s">
        <v>178</v>
      </c>
      <c r="E194" s="245" t="s">
        <v>19</v>
      </c>
      <c r="F194" s="246" t="s">
        <v>319</v>
      </c>
      <c r="G194" s="244"/>
      <c r="H194" s="245" t="s">
        <v>19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178</v>
      </c>
      <c r="AU194" s="252" t="s">
        <v>82</v>
      </c>
      <c r="AV194" s="14" t="s">
        <v>80</v>
      </c>
      <c r="AW194" s="14" t="s">
        <v>33</v>
      </c>
      <c r="AX194" s="14" t="s">
        <v>72</v>
      </c>
      <c r="AY194" s="252" t="s">
        <v>109</v>
      </c>
    </row>
    <row r="195" s="13" customFormat="1">
      <c r="A195" s="13"/>
      <c r="B195" s="232"/>
      <c r="C195" s="233"/>
      <c r="D195" s="212" t="s">
        <v>178</v>
      </c>
      <c r="E195" s="234" t="s">
        <v>19</v>
      </c>
      <c r="F195" s="235" t="s">
        <v>320</v>
      </c>
      <c r="G195" s="233"/>
      <c r="H195" s="236">
        <v>380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178</v>
      </c>
      <c r="AU195" s="242" t="s">
        <v>82</v>
      </c>
      <c r="AV195" s="13" t="s">
        <v>82</v>
      </c>
      <c r="AW195" s="13" t="s">
        <v>33</v>
      </c>
      <c r="AX195" s="13" t="s">
        <v>72</v>
      </c>
      <c r="AY195" s="242" t="s">
        <v>109</v>
      </c>
    </row>
    <row r="196" s="14" customFormat="1">
      <c r="A196" s="14"/>
      <c r="B196" s="243"/>
      <c r="C196" s="244"/>
      <c r="D196" s="212" t="s">
        <v>178</v>
      </c>
      <c r="E196" s="245" t="s">
        <v>19</v>
      </c>
      <c r="F196" s="246" t="s">
        <v>321</v>
      </c>
      <c r="G196" s="244"/>
      <c r="H196" s="245" t="s">
        <v>19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178</v>
      </c>
      <c r="AU196" s="252" t="s">
        <v>82</v>
      </c>
      <c r="AV196" s="14" t="s">
        <v>80</v>
      </c>
      <c r="AW196" s="14" t="s">
        <v>33</v>
      </c>
      <c r="AX196" s="14" t="s">
        <v>72</v>
      </c>
      <c r="AY196" s="252" t="s">
        <v>109</v>
      </c>
    </row>
    <row r="197" s="13" customFormat="1">
      <c r="A197" s="13"/>
      <c r="B197" s="232"/>
      <c r="C197" s="233"/>
      <c r="D197" s="212" t="s">
        <v>178</v>
      </c>
      <c r="E197" s="234" t="s">
        <v>19</v>
      </c>
      <c r="F197" s="235" t="s">
        <v>322</v>
      </c>
      <c r="G197" s="233"/>
      <c r="H197" s="236">
        <v>15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178</v>
      </c>
      <c r="AU197" s="242" t="s">
        <v>82</v>
      </c>
      <c r="AV197" s="13" t="s">
        <v>82</v>
      </c>
      <c r="AW197" s="13" t="s">
        <v>33</v>
      </c>
      <c r="AX197" s="13" t="s">
        <v>72</v>
      </c>
      <c r="AY197" s="242" t="s">
        <v>109</v>
      </c>
    </row>
    <row r="198" s="15" customFormat="1">
      <c r="A198" s="15"/>
      <c r="B198" s="253"/>
      <c r="C198" s="254"/>
      <c r="D198" s="212" t="s">
        <v>178</v>
      </c>
      <c r="E198" s="255" t="s">
        <v>19</v>
      </c>
      <c r="F198" s="256" t="s">
        <v>223</v>
      </c>
      <c r="G198" s="254"/>
      <c r="H198" s="257">
        <v>475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178</v>
      </c>
      <c r="AU198" s="263" t="s">
        <v>82</v>
      </c>
      <c r="AV198" s="15" t="s">
        <v>114</v>
      </c>
      <c r="AW198" s="15" t="s">
        <v>33</v>
      </c>
      <c r="AX198" s="15" t="s">
        <v>80</v>
      </c>
      <c r="AY198" s="263" t="s">
        <v>109</v>
      </c>
    </row>
    <row r="199" s="2" customFormat="1" ht="24.15" customHeight="1">
      <c r="A199" s="41"/>
      <c r="B199" s="42"/>
      <c r="C199" s="199" t="s">
        <v>323</v>
      </c>
      <c r="D199" s="199" t="s">
        <v>110</v>
      </c>
      <c r="E199" s="200" t="s">
        <v>324</v>
      </c>
      <c r="F199" s="201" t="s">
        <v>325</v>
      </c>
      <c r="G199" s="202" t="s">
        <v>326</v>
      </c>
      <c r="H199" s="203">
        <v>197.78999999999999</v>
      </c>
      <c r="I199" s="204"/>
      <c r="J199" s="205">
        <f>ROUND(I199*H199,2)</f>
        <v>0</v>
      </c>
      <c r="K199" s="201" t="s">
        <v>174</v>
      </c>
      <c r="L199" s="47"/>
      <c r="M199" s="206" t="s">
        <v>19</v>
      </c>
      <c r="N199" s="207" t="s">
        <v>43</v>
      </c>
      <c r="O199" s="87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0" t="s">
        <v>114</v>
      </c>
      <c r="AT199" s="210" t="s">
        <v>110</v>
      </c>
      <c r="AU199" s="210" t="s">
        <v>82</v>
      </c>
      <c r="AY199" s="20" t="s">
        <v>109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20" t="s">
        <v>80</v>
      </c>
      <c r="BK199" s="211">
        <f>ROUND(I199*H199,2)</f>
        <v>0</v>
      </c>
      <c r="BL199" s="20" t="s">
        <v>114</v>
      </c>
      <c r="BM199" s="210" t="s">
        <v>327</v>
      </c>
    </row>
    <row r="200" s="2" customFormat="1">
      <c r="A200" s="41"/>
      <c r="B200" s="42"/>
      <c r="C200" s="43"/>
      <c r="D200" s="230" t="s">
        <v>176</v>
      </c>
      <c r="E200" s="43"/>
      <c r="F200" s="231" t="s">
        <v>328</v>
      </c>
      <c r="G200" s="43"/>
      <c r="H200" s="43"/>
      <c r="I200" s="214"/>
      <c r="J200" s="43"/>
      <c r="K200" s="43"/>
      <c r="L200" s="47"/>
      <c r="M200" s="215"/>
      <c r="N200" s="21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176</v>
      </c>
      <c r="AU200" s="20" t="s">
        <v>82</v>
      </c>
    </row>
    <row r="201" s="14" customFormat="1">
      <c r="A201" s="14"/>
      <c r="B201" s="243"/>
      <c r="C201" s="244"/>
      <c r="D201" s="212" t="s">
        <v>178</v>
      </c>
      <c r="E201" s="245" t="s">
        <v>19</v>
      </c>
      <c r="F201" s="246" t="s">
        <v>329</v>
      </c>
      <c r="G201" s="244"/>
      <c r="H201" s="245" t="s">
        <v>19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178</v>
      </c>
      <c r="AU201" s="252" t="s">
        <v>82</v>
      </c>
      <c r="AV201" s="14" t="s">
        <v>80</v>
      </c>
      <c r="AW201" s="14" t="s">
        <v>33</v>
      </c>
      <c r="AX201" s="14" t="s">
        <v>72</v>
      </c>
      <c r="AY201" s="252" t="s">
        <v>109</v>
      </c>
    </row>
    <row r="202" s="13" customFormat="1">
      <c r="A202" s="13"/>
      <c r="B202" s="232"/>
      <c r="C202" s="233"/>
      <c r="D202" s="212" t="s">
        <v>178</v>
      </c>
      <c r="E202" s="234" t="s">
        <v>19</v>
      </c>
      <c r="F202" s="235" t="s">
        <v>330</v>
      </c>
      <c r="G202" s="233"/>
      <c r="H202" s="236">
        <v>34.5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178</v>
      </c>
      <c r="AU202" s="242" t="s">
        <v>82</v>
      </c>
      <c r="AV202" s="13" t="s">
        <v>82</v>
      </c>
      <c r="AW202" s="13" t="s">
        <v>33</v>
      </c>
      <c r="AX202" s="13" t="s">
        <v>72</v>
      </c>
      <c r="AY202" s="242" t="s">
        <v>109</v>
      </c>
    </row>
    <row r="203" s="14" customFormat="1">
      <c r="A203" s="14"/>
      <c r="B203" s="243"/>
      <c r="C203" s="244"/>
      <c r="D203" s="212" t="s">
        <v>178</v>
      </c>
      <c r="E203" s="245" t="s">
        <v>19</v>
      </c>
      <c r="F203" s="246" t="s">
        <v>331</v>
      </c>
      <c r="G203" s="244"/>
      <c r="H203" s="245" t="s">
        <v>19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178</v>
      </c>
      <c r="AU203" s="252" t="s">
        <v>82</v>
      </c>
      <c r="AV203" s="14" t="s">
        <v>80</v>
      </c>
      <c r="AW203" s="14" t="s">
        <v>33</v>
      </c>
      <c r="AX203" s="14" t="s">
        <v>72</v>
      </c>
      <c r="AY203" s="252" t="s">
        <v>109</v>
      </c>
    </row>
    <row r="204" s="14" customFormat="1">
      <c r="A204" s="14"/>
      <c r="B204" s="243"/>
      <c r="C204" s="244"/>
      <c r="D204" s="212" t="s">
        <v>178</v>
      </c>
      <c r="E204" s="245" t="s">
        <v>19</v>
      </c>
      <c r="F204" s="246" t="s">
        <v>332</v>
      </c>
      <c r="G204" s="244"/>
      <c r="H204" s="245" t="s">
        <v>19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178</v>
      </c>
      <c r="AU204" s="252" t="s">
        <v>82</v>
      </c>
      <c r="AV204" s="14" t="s">
        <v>80</v>
      </c>
      <c r="AW204" s="14" t="s">
        <v>33</v>
      </c>
      <c r="AX204" s="14" t="s">
        <v>72</v>
      </c>
      <c r="AY204" s="252" t="s">
        <v>109</v>
      </c>
    </row>
    <row r="205" s="13" customFormat="1">
      <c r="A205" s="13"/>
      <c r="B205" s="232"/>
      <c r="C205" s="233"/>
      <c r="D205" s="212" t="s">
        <v>178</v>
      </c>
      <c r="E205" s="234" t="s">
        <v>19</v>
      </c>
      <c r="F205" s="235" t="s">
        <v>333</v>
      </c>
      <c r="G205" s="233"/>
      <c r="H205" s="236">
        <v>119.40000000000001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178</v>
      </c>
      <c r="AU205" s="242" t="s">
        <v>82</v>
      </c>
      <c r="AV205" s="13" t="s">
        <v>82</v>
      </c>
      <c r="AW205" s="13" t="s">
        <v>33</v>
      </c>
      <c r="AX205" s="13" t="s">
        <v>72</v>
      </c>
      <c r="AY205" s="242" t="s">
        <v>109</v>
      </c>
    </row>
    <row r="206" s="14" customFormat="1">
      <c r="A206" s="14"/>
      <c r="B206" s="243"/>
      <c r="C206" s="244"/>
      <c r="D206" s="212" t="s">
        <v>178</v>
      </c>
      <c r="E206" s="245" t="s">
        <v>19</v>
      </c>
      <c r="F206" s="246" t="s">
        <v>334</v>
      </c>
      <c r="G206" s="244"/>
      <c r="H206" s="245" t="s">
        <v>19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178</v>
      </c>
      <c r="AU206" s="252" t="s">
        <v>82</v>
      </c>
      <c r="AV206" s="14" t="s">
        <v>80</v>
      </c>
      <c r="AW206" s="14" t="s">
        <v>33</v>
      </c>
      <c r="AX206" s="14" t="s">
        <v>72</v>
      </c>
      <c r="AY206" s="252" t="s">
        <v>109</v>
      </c>
    </row>
    <row r="207" s="14" customFormat="1">
      <c r="A207" s="14"/>
      <c r="B207" s="243"/>
      <c r="C207" s="244"/>
      <c r="D207" s="212" t="s">
        <v>178</v>
      </c>
      <c r="E207" s="245" t="s">
        <v>19</v>
      </c>
      <c r="F207" s="246" t="s">
        <v>335</v>
      </c>
      <c r="G207" s="244"/>
      <c r="H207" s="245" t="s">
        <v>19</v>
      </c>
      <c r="I207" s="247"/>
      <c r="J207" s="244"/>
      <c r="K207" s="244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178</v>
      </c>
      <c r="AU207" s="252" t="s">
        <v>82</v>
      </c>
      <c r="AV207" s="14" t="s">
        <v>80</v>
      </c>
      <c r="AW207" s="14" t="s">
        <v>33</v>
      </c>
      <c r="AX207" s="14" t="s">
        <v>72</v>
      </c>
      <c r="AY207" s="252" t="s">
        <v>109</v>
      </c>
    </row>
    <row r="208" s="13" customFormat="1">
      <c r="A208" s="13"/>
      <c r="B208" s="232"/>
      <c r="C208" s="233"/>
      <c r="D208" s="212" t="s">
        <v>178</v>
      </c>
      <c r="E208" s="234" t="s">
        <v>19</v>
      </c>
      <c r="F208" s="235" t="s">
        <v>336</v>
      </c>
      <c r="G208" s="233"/>
      <c r="H208" s="236">
        <v>28.75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178</v>
      </c>
      <c r="AU208" s="242" t="s">
        <v>82</v>
      </c>
      <c r="AV208" s="13" t="s">
        <v>82</v>
      </c>
      <c r="AW208" s="13" t="s">
        <v>33</v>
      </c>
      <c r="AX208" s="13" t="s">
        <v>72</v>
      </c>
      <c r="AY208" s="242" t="s">
        <v>109</v>
      </c>
    </row>
    <row r="209" s="14" customFormat="1">
      <c r="A209" s="14"/>
      <c r="B209" s="243"/>
      <c r="C209" s="244"/>
      <c r="D209" s="212" t="s">
        <v>178</v>
      </c>
      <c r="E209" s="245" t="s">
        <v>19</v>
      </c>
      <c r="F209" s="246" t="s">
        <v>337</v>
      </c>
      <c r="G209" s="244"/>
      <c r="H209" s="245" t="s">
        <v>19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178</v>
      </c>
      <c r="AU209" s="252" t="s">
        <v>82</v>
      </c>
      <c r="AV209" s="14" t="s">
        <v>80</v>
      </c>
      <c r="AW209" s="14" t="s">
        <v>33</v>
      </c>
      <c r="AX209" s="14" t="s">
        <v>72</v>
      </c>
      <c r="AY209" s="252" t="s">
        <v>109</v>
      </c>
    </row>
    <row r="210" s="13" customFormat="1">
      <c r="A210" s="13"/>
      <c r="B210" s="232"/>
      <c r="C210" s="233"/>
      <c r="D210" s="212" t="s">
        <v>178</v>
      </c>
      <c r="E210" s="234" t="s">
        <v>19</v>
      </c>
      <c r="F210" s="235" t="s">
        <v>338</v>
      </c>
      <c r="G210" s="233"/>
      <c r="H210" s="236">
        <v>15.140000000000001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178</v>
      </c>
      <c r="AU210" s="242" t="s">
        <v>82</v>
      </c>
      <c r="AV210" s="13" t="s">
        <v>82</v>
      </c>
      <c r="AW210" s="13" t="s">
        <v>33</v>
      </c>
      <c r="AX210" s="13" t="s">
        <v>72</v>
      </c>
      <c r="AY210" s="242" t="s">
        <v>109</v>
      </c>
    </row>
    <row r="211" s="15" customFormat="1">
      <c r="A211" s="15"/>
      <c r="B211" s="253"/>
      <c r="C211" s="254"/>
      <c r="D211" s="212" t="s">
        <v>178</v>
      </c>
      <c r="E211" s="255" t="s">
        <v>19</v>
      </c>
      <c r="F211" s="256" t="s">
        <v>223</v>
      </c>
      <c r="G211" s="254"/>
      <c r="H211" s="257">
        <v>197.79000000000002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178</v>
      </c>
      <c r="AU211" s="263" t="s">
        <v>82</v>
      </c>
      <c r="AV211" s="15" t="s">
        <v>114</v>
      </c>
      <c r="AW211" s="15" t="s">
        <v>33</v>
      </c>
      <c r="AX211" s="15" t="s">
        <v>80</v>
      </c>
      <c r="AY211" s="263" t="s">
        <v>109</v>
      </c>
    </row>
    <row r="212" s="2" customFormat="1" ht="24.15" customHeight="1">
      <c r="A212" s="41"/>
      <c r="B212" s="42"/>
      <c r="C212" s="199" t="s">
        <v>339</v>
      </c>
      <c r="D212" s="199" t="s">
        <v>110</v>
      </c>
      <c r="E212" s="200" t="s">
        <v>340</v>
      </c>
      <c r="F212" s="201" t="s">
        <v>325</v>
      </c>
      <c r="G212" s="202" t="s">
        <v>326</v>
      </c>
      <c r="H212" s="203">
        <v>3214.6700000000001</v>
      </c>
      <c r="I212" s="204"/>
      <c r="J212" s="205">
        <f>ROUND(I212*H212,2)</f>
        <v>0</v>
      </c>
      <c r="K212" s="201" t="s">
        <v>19</v>
      </c>
      <c r="L212" s="47"/>
      <c r="M212" s="206" t="s">
        <v>19</v>
      </c>
      <c r="N212" s="207" t="s">
        <v>43</v>
      </c>
      <c r="O212" s="87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0" t="s">
        <v>114</v>
      </c>
      <c r="AT212" s="210" t="s">
        <v>110</v>
      </c>
      <c r="AU212" s="210" t="s">
        <v>82</v>
      </c>
      <c r="AY212" s="20" t="s">
        <v>109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20" t="s">
        <v>80</v>
      </c>
      <c r="BK212" s="211">
        <f>ROUND(I212*H212,2)</f>
        <v>0</v>
      </c>
      <c r="BL212" s="20" t="s">
        <v>114</v>
      </c>
      <c r="BM212" s="210" t="s">
        <v>341</v>
      </c>
    </row>
    <row r="213" s="14" customFormat="1">
      <c r="A213" s="14"/>
      <c r="B213" s="243"/>
      <c r="C213" s="244"/>
      <c r="D213" s="212" t="s">
        <v>178</v>
      </c>
      <c r="E213" s="245" t="s">
        <v>19</v>
      </c>
      <c r="F213" s="246" t="s">
        <v>342</v>
      </c>
      <c r="G213" s="244"/>
      <c r="H213" s="245" t="s">
        <v>19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178</v>
      </c>
      <c r="AU213" s="252" t="s">
        <v>82</v>
      </c>
      <c r="AV213" s="14" t="s">
        <v>80</v>
      </c>
      <c r="AW213" s="14" t="s">
        <v>33</v>
      </c>
      <c r="AX213" s="14" t="s">
        <v>72</v>
      </c>
      <c r="AY213" s="252" t="s">
        <v>109</v>
      </c>
    </row>
    <row r="214" s="14" customFormat="1">
      <c r="A214" s="14"/>
      <c r="B214" s="243"/>
      <c r="C214" s="244"/>
      <c r="D214" s="212" t="s">
        <v>178</v>
      </c>
      <c r="E214" s="245" t="s">
        <v>19</v>
      </c>
      <c r="F214" s="246" t="s">
        <v>343</v>
      </c>
      <c r="G214" s="244"/>
      <c r="H214" s="245" t="s">
        <v>19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178</v>
      </c>
      <c r="AU214" s="252" t="s">
        <v>82</v>
      </c>
      <c r="AV214" s="14" t="s">
        <v>80</v>
      </c>
      <c r="AW214" s="14" t="s">
        <v>33</v>
      </c>
      <c r="AX214" s="14" t="s">
        <v>72</v>
      </c>
      <c r="AY214" s="252" t="s">
        <v>109</v>
      </c>
    </row>
    <row r="215" s="13" customFormat="1">
      <c r="A215" s="13"/>
      <c r="B215" s="232"/>
      <c r="C215" s="233"/>
      <c r="D215" s="212" t="s">
        <v>178</v>
      </c>
      <c r="E215" s="234" t="s">
        <v>19</v>
      </c>
      <c r="F215" s="235" t="s">
        <v>344</v>
      </c>
      <c r="G215" s="233"/>
      <c r="H215" s="236">
        <v>1198.4000000000001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178</v>
      </c>
      <c r="AU215" s="242" t="s">
        <v>82</v>
      </c>
      <c r="AV215" s="13" t="s">
        <v>82</v>
      </c>
      <c r="AW215" s="13" t="s">
        <v>33</v>
      </c>
      <c r="AX215" s="13" t="s">
        <v>72</v>
      </c>
      <c r="AY215" s="242" t="s">
        <v>109</v>
      </c>
    </row>
    <row r="216" s="13" customFormat="1">
      <c r="A216" s="13"/>
      <c r="B216" s="232"/>
      <c r="C216" s="233"/>
      <c r="D216" s="212" t="s">
        <v>178</v>
      </c>
      <c r="E216" s="234" t="s">
        <v>19</v>
      </c>
      <c r="F216" s="235" t="s">
        <v>345</v>
      </c>
      <c r="G216" s="233"/>
      <c r="H216" s="236">
        <v>311.60000000000002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178</v>
      </c>
      <c r="AU216" s="242" t="s">
        <v>82</v>
      </c>
      <c r="AV216" s="13" t="s">
        <v>82</v>
      </c>
      <c r="AW216" s="13" t="s">
        <v>33</v>
      </c>
      <c r="AX216" s="13" t="s">
        <v>72</v>
      </c>
      <c r="AY216" s="242" t="s">
        <v>109</v>
      </c>
    </row>
    <row r="217" s="13" customFormat="1">
      <c r="A217" s="13"/>
      <c r="B217" s="232"/>
      <c r="C217" s="233"/>
      <c r="D217" s="212" t="s">
        <v>178</v>
      </c>
      <c r="E217" s="234" t="s">
        <v>19</v>
      </c>
      <c r="F217" s="235" t="s">
        <v>346</v>
      </c>
      <c r="G217" s="233"/>
      <c r="H217" s="236">
        <v>214.24000000000001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178</v>
      </c>
      <c r="AU217" s="242" t="s">
        <v>82</v>
      </c>
      <c r="AV217" s="13" t="s">
        <v>82</v>
      </c>
      <c r="AW217" s="13" t="s">
        <v>33</v>
      </c>
      <c r="AX217" s="13" t="s">
        <v>72</v>
      </c>
      <c r="AY217" s="242" t="s">
        <v>109</v>
      </c>
    </row>
    <row r="218" s="13" customFormat="1">
      <c r="A218" s="13"/>
      <c r="B218" s="232"/>
      <c r="C218" s="233"/>
      <c r="D218" s="212" t="s">
        <v>178</v>
      </c>
      <c r="E218" s="234" t="s">
        <v>19</v>
      </c>
      <c r="F218" s="235" t="s">
        <v>347</v>
      </c>
      <c r="G218" s="233"/>
      <c r="H218" s="236">
        <v>292.80000000000001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178</v>
      </c>
      <c r="AU218" s="242" t="s">
        <v>82</v>
      </c>
      <c r="AV218" s="13" t="s">
        <v>82</v>
      </c>
      <c r="AW218" s="13" t="s">
        <v>33</v>
      </c>
      <c r="AX218" s="13" t="s">
        <v>72</v>
      </c>
      <c r="AY218" s="242" t="s">
        <v>109</v>
      </c>
    </row>
    <row r="219" s="13" customFormat="1">
      <c r="A219" s="13"/>
      <c r="B219" s="232"/>
      <c r="C219" s="233"/>
      <c r="D219" s="212" t="s">
        <v>178</v>
      </c>
      <c r="E219" s="234" t="s">
        <v>19</v>
      </c>
      <c r="F219" s="235" t="s">
        <v>348</v>
      </c>
      <c r="G219" s="233"/>
      <c r="H219" s="236">
        <v>30.600000000000001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178</v>
      </c>
      <c r="AU219" s="242" t="s">
        <v>82</v>
      </c>
      <c r="AV219" s="13" t="s">
        <v>82</v>
      </c>
      <c r="AW219" s="13" t="s">
        <v>33</v>
      </c>
      <c r="AX219" s="13" t="s">
        <v>72</v>
      </c>
      <c r="AY219" s="242" t="s">
        <v>109</v>
      </c>
    </row>
    <row r="220" s="13" customFormat="1">
      <c r="A220" s="13"/>
      <c r="B220" s="232"/>
      <c r="C220" s="233"/>
      <c r="D220" s="212" t="s">
        <v>178</v>
      </c>
      <c r="E220" s="234" t="s">
        <v>19</v>
      </c>
      <c r="F220" s="235" t="s">
        <v>349</v>
      </c>
      <c r="G220" s="233"/>
      <c r="H220" s="236">
        <v>17.100000000000001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178</v>
      </c>
      <c r="AU220" s="242" t="s">
        <v>82</v>
      </c>
      <c r="AV220" s="13" t="s">
        <v>82</v>
      </c>
      <c r="AW220" s="13" t="s">
        <v>33</v>
      </c>
      <c r="AX220" s="13" t="s">
        <v>72</v>
      </c>
      <c r="AY220" s="242" t="s">
        <v>109</v>
      </c>
    </row>
    <row r="221" s="13" customFormat="1">
      <c r="A221" s="13"/>
      <c r="B221" s="232"/>
      <c r="C221" s="233"/>
      <c r="D221" s="212" t="s">
        <v>178</v>
      </c>
      <c r="E221" s="234" t="s">
        <v>19</v>
      </c>
      <c r="F221" s="235" t="s">
        <v>350</v>
      </c>
      <c r="G221" s="233"/>
      <c r="H221" s="236">
        <v>6.0499999999999998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178</v>
      </c>
      <c r="AU221" s="242" t="s">
        <v>82</v>
      </c>
      <c r="AV221" s="13" t="s">
        <v>82</v>
      </c>
      <c r="AW221" s="13" t="s">
        <v>33</v>
      </c>
      <c r="AX221" s="13" t="s">
        <v>72</v>
      </c>
      <c r="AY221" s="242" t="s">
        <v>109</v>
      </c>
    </row>
    <row r="222" s="14" customFormat="1">
      <c r="A222" s="14"/>
      <c r="B222" s="243"/>
      <c r="C222" s="244"/>
      <c r="D222" s="212" t="s">
        <v>178</v>
      </c>
      <c r="E222" s="245" t="s">
        <v>19</v>
      </c>
      <c r="F222" s="246" t="s">
        <v>351</v>
      </c>
      <c r="G222" s="244"/>
      <c r="H222" s="245" t="s">
        <v>19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178</v>
      </c>
      <c r="AU222" s="252" t="s">
        <v>82</v>
      </c>
      <c r="AV222" s="14" t="s">
        <v>80</v>
      </c>
      <c r="AW222" s="14" t="s">
        <v>33</v>
      </c>
      <c r="AX222" s="14" t="s">
        <v>72</v>
      </c>
      <c r="AY222" s="252" t="s">
        <v>109</v>
      </c>
    </row>
    <row r="223" s="14" customFormat="1">
      <c r="A223" s="14"/>
      <c r="B223" s="243"/>
      <c r="C223" s="244"/>
      <c r="D223" s="212" t="s">
        <v>178</v>
      </c>
      <c r="E223" s="245" t="s">
        <v>19</v>
      </c>
      <c r="F223" s="246" t="s">
        <v>352</v>
      </c>
      <c r="G223" s="244"/>
      <c r="H223" s="245" t="s">
        <v>19</v>
      </c>
      <c r="I223" s="247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178</v>
      </c>
      <c r="AU223" s="252" t="s">
        <v>82</v>
      </c>
      <c r="AV223" s="14" t="s">
        <v>80</v>
      </c>
      <c r="AW223" s="14" t="s">
        <v>33</v>
      </c>
      <c r="AX223" s="14" t="s">
        <v>72</v>
      </c>
      <c r="AY223" s="252" t="s">
        <v>109</v>
      </c>
    </row>
    <row r="224" s="13" customFormat="1">
      <c r="A224" s="13"/>
      <c r="B224" s="232"/>
      <c r="C224" s="233"/>
      <c r="D224" s="212" t="s">
        <v>178</v>
      </c>
      <c r="E224" s="234" t="s">
        <v>19</v>
      </c>
      <c r="F224" s="235" t="s">
        <v>353</v>
      </c>
      <c r="G224" s="233"/>
      <c r="H224" s="236">
        <v>779.60000000000002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178</v>
      </c>
      <c r="AU224" s="242" t="s">
        <v>82</v>
      </c>
      <c r="AV224" s="13" t="s">
        <v>82</v>
      </c>
      <c r="AW224" s="13" t="s">
        <v>33</v>
      </c>
      <c r="AX224" s="13" t="s">
        <v>72</v>
      </c>
      <c r="AY224" s="242" t="s">
        <v>109</v>
      </c>
    </row>
    <row r="225" s="13" customFormat="1">
      <c r="A225" s="13"/>
      <c r="B225" s="232"/>
      <c r="C225" s="233"/>
      <c r="D225" s="212" t="s">
        <v>178</v>
      </c>
      <c r="E225" s="234" t="s">
        <v>19</v>
      </c>
      <c r="F225" s="235" t="s">
        <v>354</v>
      </c>
      <c r="G225" s="233"/>
      <c r="H225" s="236">
        <v>203.59999999999999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178</v>
      </c>
      <c r="AU225" s="242" t="s">
        <v>82</v>
      </c>
      <c r="AV225" s="13" t="s">
        <v>82</v>
      </c>
      <c r="AW225" s="13" t="s">
        <v>33</v>
      </c>
      <c r="AX225" s="13" t="s">
        <v>72</v>
      </c>
      <c r="AY225" s="242" t="s">
        <v>109</v>
      </c>
    </row>
    <row r="226" s="13" customFormat="1">
      <c r="A226" s="13"/>
      <c r="B226" s="232"/>
      <c r="C226" s="233"/>
      <c r="D226" s="212" t="s">
        <v>178</v>
      </c>
      <c r="E226" s="234" t="s">
        <v>19</v>
      </c>
      <c r="F226" s="235" t="s">
        <v>355</v>
      </c>
      <c r="G226" s="233"/>
      <c r="H226" s="236">
        <v>160.68000000000001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178</v>
      </c>
      <c r="AU226" s="242" t="s">
        <v>82</v>
      </c>
      <c r="AV226" s="13" t="s">
        <v>82</v>
      </c>
      <c r="AW226" s="13" t="s">
        <v>33</v>
      </c>
      <c r="AX226" s="13" t="s">
        <v>72</v>
      </c>
      <c r="AY226" s="242" t="s">
        <v>109</v>
      </c>
    </row>
    <row r="227" s="15" customFormat="1">
      <c r="A227" s="15"/>
      <c r="B227" s="253"/>
      <c r="C227" s="254"/>
      <c r="D227" s="212" t="s">
        <v>178</v>
      </c>
      <c r="E227" s="255" t="s">
        <v>19</v>
      </c>
      <c r="F227" s="256" t="s">
        <v>223</v>
      </c>
      <c r="G227" s="254"/>
      <c r="H227" s="257">
        <v>3214.6699999999996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178</v>
      </c>
      <c r="AU227" s="263" t="s">
        <v>82</v>
      </c>
      <c r="AV227" s="15" t="s">
        <v>114</v>
      </c>
      <c r="AW227" s="15" t="s">
        <v>33</v>
      </c>
      <c r="AX227" s="15" t="s">
        <v>80</v>
      </c>
      <c r="AY227" s="263" t="s">
        <v>109</v>
      </c>
    </row>
    <row r="228" s="2" customFormat="1" ht="24.15" customHeight="1">
      <c r="A228" s="41"/>
      <c r="B228" s="42"/>
      <c r="C228" s="199" t="s">
        <v>356</v>
      </c>
      <c r="D228" s="199" t="s">
        <v>110</v>
      </c>
      <c r="E228" s="200" t="s">
        <v>357</v>
      </c>
      <c r="F228" s="201" t="s">
        <v>358</v>
      </c>
      <c r="G228" s="202" t="s">
        <v>326</v>
      </c>
      <c r="H228" s="203">
        <v>2351.4899999999998</v>
      </c>
      <c r="I228" s="204"/>
      <c r="J228" s="205">
        <f>ROUND(I228*H228,2)</f>
        <v>0</v>
      </c>
      <c r="K228" s="201" t="s">
        <v>174</v>
      </c>
      <c r="L228" s="47"/>
      <c r="M228" s="206" t="s">
        <v>19</v>
      </c>
      <c r="N228" s="207" t="s">
        <v>43</v>
      </c>
      <c r="O228" s="87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0" t="s">
        <v>114</v>
      </c>
      <c r="AT228" s="210" t="s">
        <v>110</v>
      </c>
      <c r="AU228" s="210" t="s">
        <v>82</v>
      </c>
      <c r="AY228" s="20" t="s">
        <v>109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20" t="s">
        <v>80</v>
      </c>
      <c r="BK228" s="211">
        <f>ROUND(I228*H228,2)</f>
        <v>0</v>
      </c>
      <c r="BL228" s="20" t="s">
        <v>114</v>
      </c>
      <c r="BM228" s="210" t="s">
        <v>359</v>
      </c>
    </row>
    <row r="229" s="2" customFormat="1">
      <c r="A229" s="41"/>
      <c r="B229" s="42"/>
      <c r="C229" s="43"/>
      <c r="D229" s="230" t="s">
        <v>176</v>
      </c>
      <c r="E229" s="43"/>
      <c r="F229" s="231" t="s">
        <v>360</v>
      </c>
      <c r="G229" s="43"/>
      <c r="H229" s="43"/>
      <c r="I229" s="214"/>
      <c r="J229" s="43"/>
      <c r="K229" s="43"/>
      <c r="L229" s="47"/>
      <c r="M229" s="215"/>
      <c r="N229" s="21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176</v>
      </c>
      <c r="AU229" s="20" t="s">
        <v>82</v>
      </c>
    </row>
    <row r="230" s="14" customFormat="1">
      <c r="A230" s="14"/>
      <c r="B230" s="243"/>
      <c r="C230" s="244"/>
      <c r="D230" s="212" t="s">
        <v>178</v>
      </c>
      <c r="E230" s="245" t="s">
        <v>19</v>
      </c>
      <c r="F230" s="246" t="s">
        <v>361</v>
      </c>
      <c r="G230" s="244"/>
      <c r="H230" s="245" t="s">
        <v>19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178</v>
      </c>
      <c r="AU230" s="252" t="s">
        <v>82</v>
      </c>
      <c r="AV230" s="14" t="s">
        <v>80</v>
      </c>
      <c r="AW230" s="14" t="s">
        <v>33</v>
      </c>
      <c r="AX230" s="14" t="s">
        <v>72</v>
      </c>
      <c r="AY230" s="252" t="s">
        <v>109</v>
      </c>
    </row>
    <row r="231" s="14" customFormat="1">
      <c r="A231" s="14"/>
      <c r="B231" s="243"/>
      <c r="C231" s="244"/>
      <c r="D231" s="212" t="s">
        <v>178</v>
      </c>
      <c r="E231" s="245" t="s">
        <v>19</v>
      </c>
      <c r="F231" s="246" t="s">
        <v>362</v>
      </c>
      <c r="G231" s="244"/>
      <c r="H231" s="245" t="s">
        <v>19</v>
      </c>
      <c r="I231" s="247"/>
      <c r="J231" s="244"/>
      <c r="K231" s="244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178</v>
      </c>
      <c r="AU231" s="252" t="s">
        <v>82</v>
      </c>
      <c r="AV231" s="14" t="s">
        <v>80</v>
      </c>
      <c r="AW231" s="14" t="s">
        <v>33</v>
      </c>
      <c r="AX231" s="14" t="s">
        <v>72</v>
      </c>
      <c r="AY231" s="252" t="s">
        <v>109</v>
      </c>
    </row>
    <row r="232" s="13" customFormat="1">
      <c r="A232" s="13"/>
      <c r="B232" s="232"/>
      <c r="C232" s="233"/>
      <c r="D232" s="212" t="s">
        <v>178</v>
      </c>
      <c r="E232" s="234" t="s">
        <v>19</v>
      </c>
      <c r="F232" s="235" t="s">
        <v>363</v>
      </c>
      <c r="G232" s="233"/>
      <c r="H232" s="236">
        <v>2351.4899999999998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178</v>
      </c>
      <c r="AU232" s="242" t="s">
        <v>82</v>
      </c>
      <c r="AV232" s="13" t="s">
        <v>82</v>
      </c>
      <c r="AW232" s="13" t="s">
        <v>33</v>
      </c>
      <c r="AX232" s="13" t="s">
        <v>80</v>
      </c>
      <c r="AY232" s="242" t="s">
        <v>109</v>
      </c>
    </row>
    <row r="233" s="2" customFormat="1" ht="24.15" customHeight="1">
      <c r="A233" s="41"/>
      <c r="B233" s="42"/>
      <c r="C233" s="199" t="s">
        <v>364</v>
      </c>
      <c r="D233" s="199" t="s">
        <v>110</v>
      </c>
      <c r="E233" s="200" t="s">
        <v>365</v>
      </c>
      <c r="F233" s="201" t="s">
        <v>358</v>
      </c>
      <c r="G233" s="202" t="s">
        <v>326</v>
      </c>
      <c r="H233" s="203">
        <v>1607.3399999999999</v>
      </c>
      <c r="I233" s="204"/>
      <c r="J233" s="205">
        <f>ROUND(I233*H233,2)</f>
        <v>0</v>
      </c>
      <c r="K233" s="201" t="s">
        <v>19</v>
      </c>
      <c r="L233" s="47"/>
      <c r="M233" s="206" t="s">
        <v>19</v>
      </c>
      <c r="N233" s="207" t="s">
        <v>43</v>
      </c>
      <c r="O233" s="87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0" t="s">
        <v>114</v>
      </c>
      <c r="AT233" s="210" t="s">
        <v>110</v>
      </c>
      <c r="AU233" s="210" t="s">
        <v>82</v>
      </c>
      <c r="AY233" s="20" t="s">
        <v>109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20" t="s">
        <v>80</v>
      </c>
      <c r="BK233" s="211">
        <f>ROUND(I233*H233,2)</f>
        <v>0</v>
      </c>
      <c r="BL233" s="20" t="s">
        <v>114</v>
      </c>
      <c r="BM233" s="210" t="s">
        <v>366</v>
      </c>
    </row>
    <row r="234" s="14" customFormat="1">
      <c r="A234" s="14"/>
      <c r="B234" s="243"/>
      <c r="C234" s="244"/>
      <c r="D234" s="212" t="s">
        <v>178</v>
      </c>
      <c r="E234" s="245" t="s">
        <v>19</v>
      </c>
      <c r="F234" s="246" t="s">
        <v>367</v>
      </c>
      <c r="G234" s="244"/>
      <c r="H234" s="245" t="s">
        <v>19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178</v>
      </c>
      <c r="AU234" s="252" t="s">
        <v>82</v>
      </c>
      <c r="AV234" s="14" t="s">
        <v>80</v>
      </c>
      <c r="AW234" s="14" t="s">
        <v>33</v>
      </c>
      <c r="AX234" s="14" t="s">
        <v>72</v>
      </c>
      <c r="AY234" s="252" t="s">
        <v>109</v>
      </c>
    </row>
    <row r="235" s="14" customFormat="1">
      <c r="A235" s="14"/>
      <c r="B235" s="243"/>
      <c r="C235" s="244"/>
      <c r="D235" s="212" t="s">
        <v>178</v>
      </c>
      <c r="E235" s="245" t="s">
        <v>19</v>
      </c>
      <c r="F235" s="246" t="s">
        <v>368</v>
      </c>
      <c r="G235" s="244"/>
      <c r="H235" s="245" t="s">
        <v>19</v>
      </c>
      <c r="I235" s="247"/>
      <c r="J235" s="244"/>
      <c r="K235" s="244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178</v>
      </c>
      <c r="AU235" s="252" t="s">
        <v>82</v>
      </c>
      <c r="AV235" s="14" t="s">
        <v>80</v>
      </c>
      <c r="AW235" s="14" t="s">
        <v>33</v>
      </c>
      <c r="AX235" s="14" t="s">
        <v>72</v>
      </c>
      <c r="AY235" s="252" t="s">
        <v>109</v>
      </c>
    </row>
    <row r="236" s="13" customFormat="1">
      <c r="A236" s="13"/>
      <c r="B236" s="232"/>
      <c r="C236" s="233"/>
      <c r="D236" s="212" t="s">
        <v>178</v>
      </c>
      <c r="E236" s="234" t="s">
        <v>19</v>
      </c>
      <c r="F236" s="235" t="s">
        <v>369</v>
      </c>
      <c r="G236" s="233"/>
      <c r="H236" s="236">
        <v>1607.3399999999999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178</v>
      </c>
      <c r="AU236" s="242" t="s">
        <v>82</v>
      </c>
      <c r="AV236" s="13" t="s">
        <v>82</v>
      </c>
      <c r="AW236" s="13" t="s">
        <v>33</v>
      </c>
      <c r="AX236" s="13" t="s">
        <v>80</v>
      </c>
      <c r="AY236" s="242" t="s">
        <v>109</v>
      </c>
    </row>
    <row r="237" s="2" customFormat="1" ht="24.15" customHeight="1">
      <c r="A237" s="41"/>
      <c r="B237" s="42"/>
      <c r="C237" s="199" t="s">
        <v>370</v>
      </c>
      <c r="D237" s="199" t="s">
        <v>110</v>
      </c>
      <c r="E237" s="200" t="s">
        <v>371</v>
      </c>
      <c r="F237" s="201" t="s">
        <v>372</v>
      </c>
      <c r="G237" s="202" t="s">
        <v>326</v>
      </c>
      <c r="H237" s="203">
        <v>39.780000000000001</v>
      </c>
      <c r="I237" s="204"/>
      <c r="J237" s="205">
        <f>ROUND(I237*H237,2)</f>
        <v>0</v>
      </c>
      <c r="K237" s="201" t="s">
        <v>174</v>
      </c>
      <c r="L237" s="47"/>
      <c r="M237" s="206" t="s">
        <v>19</v>
      </c>
      <c r="N237" s="207" t="s">
        <v>43</v>
      </c>
      <c r="O237" s="87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0" t="s">
        <v>114</v>
      </c>
      <c r="AT237" s="210" t="s">
        <v>110</v>
      </c>
      <c r="AU237" s="210" t="s">
        <v>82</v>
      </c>
      <c r="AY237" s="20" t="s">
        <v>109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20" t="s">
        <v>80</v>
      </c>
      <c r="BK237" s="211">
        <f>ROUND(I237*H237,2)</f>
        <v>0</v>
      </c>
      <c r="BL237" s="20" t="s">
        <v>114</v>
      </c>
      <c r="BM237" s="210" t="s">
        <v>373</v>
      </c>
    </row>
    <row r="238" s="2" customFormat="1">
      <c r="A238" s="41"/>
      <c r="B238" s="42"/>
      <c r="C238" s="43"/>
      <c r="D238" s="230" t="s">
        <v>176</v>
      </c>
      <c r="E238" s="43"/>
      <c r="F238" s="231" t="s">
        <v>374</v>
      </c>
      <c r="G238" s="43"/>
      <c r="H238" s="43"/>
      <c r="I238" s="214"/>
      <c r="J238" s="43"/>
      <c r="K238" s="43"/>
      <c r="L238" s="47"/>
      <c r="M238" s="215"/>
      <c r="N238" s="21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176</v>
      </c>
      <c r="AU238" s="20" t="s">
        <v>82</v>
      </c>
    </row>
    <row r="239" s="14" customFormat="1">
      <c r="A239" s="14"/>
      <c r="B239" s="243"/>
      <c r="C239" s="244"/>
      <c r="D239" s="212" t="s">
        <v>178</v>
      </c>
      <c r="E239" s="245" t="s">
        <v>19</v>
      </c>
      <c r="F239" s="246" t="s">
        <v>375</v>
      </c>
      <c r="G239" s="244"/>
      <c r="H239" s="245" t="s">
        <v>19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178</v>
      </c>
      <c r="AU239" s="252" t="s">
        <v>82</v>
      </c>
      <c r="AV239" s="14" t="s">
        <v>80</v>
      </c>
      <c r="AW239" s="14" t="s">
        <v>33</v>
      </c>
      <c r="AX239" s="14" t="s">
        <v>72</v>
      </c>
      <c r="AY239" s="252" t="s">
        <v>109</v>
      </c>
    </row>
    <row r="240" s="13" customFormat="1">
      <c r="A240" s="13"/>
      <c r="B240" s="232"/>
      <c r="C240" s="233"/>
      <c r="D240" s="212" t="s">
        <v>178</v>
      </c>
      <c r="E240" s="234" t="s">
        <v>19</v>
      </c>
      <c r="F240" s="235" t="s">
        <v>376</v>
      </c>
      <c r="G240" s="233"/>
      <c r="H240" s="236">
        <v>39.780000000000001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178</v>
      </c>
      <c r="AU240" s="242" t="s">
        <v>82</v>
      </c>
      <c r="AV240" s="13" t="s">
        <v>82</v>
      </c>
      <c r="AW240" s="13" t="s">
        <v>33</v>
      </c>
      <c r="AX240" s="13" t="s">
        <v>80</v>
      </c>
      <c r="AY240" s="242" t="s">
        <v>109</v>
      </c>
    </row>
    <row r="241" s="2" customFormat="1" ht="16.5" customHeight="1">
      <c r="A241" s="41"/>
      <c r="B241" s="42"/>
      <c r="C241" s="199" t="s">
        <v>377</v>
      </c>
      <c r="D241" s="199" t="s">
        <v>110</v>
      </c>
      <c r="E241" s="200" t="s">
        <v>378</v>
      </c>
      <c r="F241" s="201" t="s">
        <v>379</v>
      </c>
      <c r="G241" s="202" t="s">
        <v>326</v>
      </c>
      <c r="H241" s="203">
        <v>20.5</v>
      </c>
      <c r="I241" s="204"/>
      <c r="J241" s="205">
        <f>ROUND(I241*H241,2)</f>
        <v>0</v>
      </c>
      <c r="K241" s="201" t="s">
        <v>174</v>
      </c>
      <c r="L241" s="47"/>
      <c r="M241" s="206" t="s">
        <v>19</v>
      </c>
      <c r="N241" s="207" t="s">
        <v>43</v>
      </c>
      <c r="O241" s="87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0" t="s">
        <v>114</v>
      </c>
      <c r="AT241" s="210" t="s">
        <v>110</v>
      </c>
      <c r="AU241" s="210" t="s">
        <v>82</v>
      </c>
      <c r="AY241" s="20" t="s">
        <v>109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20" t="s">
        <v>80</v>
      </c>
      <c r="BK241" s="211">
        <f>ROUND(I241*H241,2)</f>
        <v>0</v>
      </c>
      <c r="BL241" s="20" t="s">
        <v>114</v>
      </c>
      <c r="BM241" s="210" t="s">
        <v>380</v>
      </c>
    </row>
    <row r="242" s="2" customFormat="1">
      <c r="A242" s="41"/>
      <c r="B242" s="42"/>
      <c r="C242" s="43"/>
      <c r="D242" s="230" t="s">
        <v>176</v>
      </c>
      <c r="E242" s="43"/>
      <c r="F242" s="231" t="s">
        <v>381</v>
      </c>
      <c r="G242" s="43"/>
      <c r="H242" s="43"/>
      <c r="I242" s="214"/>
      <c r="J242" s="43"/>
      <c r="K242" s="43"/>
      <c r="L242" s="47"/>
      <c r="M242" s="215"/>
      <c r="N242" s="21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176</v>
      </c>
      <c r="AU242" s="20" t="s">
        <v>82</v>
      </c>
    </row>
    <row r="243" s="14" customFormat="1">
      <c r="A243" s="14"/>
      <c r="B243" s="243"/>
      <c r="C243" s="244"/>
      <c r="D243" s="212" t="s">
        <v>178</v>
      </c>
      <c r="E243" s="245" t="s">
        <v>19</v>
      </c>
      <c r="F243" s="246" t="s">
        <v>382</v>
      </c>
      <c r="G243" s="244"/>
      <c r="H243" s="245" t="s">
        <v>19</v>
      </c>
      <c r="I243" s="247"/>
      <c r="J243" s="244"/>
      <c r="K243" s="244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178</v>
      </c>
      <c r="AU243" s="252" t="s">
        <v>82</v>
      </c>
      <c r="AV243" s="14" t="s">
        <v>80</v>
      </c>
      <c r="AW243" s="14" t="s">
        <v>33</v>
      </c>
      <c r="AX243" s="14" t="s">
        <v>72</v>
      </c>
      <c r="AY243" s="252" t="s">
        <v>109</v>
      </c>
    </row>
    <row r="244" s="13" customFormat="1">
      <c r="A244" s="13"/>
      <c r="B244" s="232"/>
      <c r="C244" s="233"/>
      <c r="D244" s="212" t="s">
        <v>178</v>
      </c>
      <c r="E244" s="234" t="s">
        <v>19</v>
      </c>
      <c r="F244" s="235" t="s">
        <v>383</v>
      </c>
      <c r="G244" s="233"/>
      <c r="H244" s="236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178</v>
      </c>
      <c r="AU244" s="242" t="s">
        <v>82</v>
      </c>
      <c r="AV244" s="13" t="s">
        <v>82</v>
      </c>
      <c r="AW244" s="13" t="s">
        <v>33</v>
      </c>
      <c r="AX244" s="13" t="s">
        <v>72</v>
      </c>
      <c r="AY244" s="242" t="s">
        <v>109</v>
      </c>
    </row>
    <row r="245" s="14" customFormat="1">
      <c r="A245" s="14"/>
      <c r="B245" s="243"/>
      <c r="C245" s="244"/>
      <c r="D245" s="212" t="s">
        <v>178</v>
      </c>
      <c r="E245" s="245" t="s">
        <v>19</v>
      </c>
      <c r="F245" s="246" t="s">
        <v>384</v>
      </c>
      <c r="G245" s="244"/>
      <c r="H245" s="245" t="s">
        <v>19</v>
      </c>
      <c r="I245" s="247"/>
      <c r="J245" s="244"/>
      <c r="K245" s="244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178</v>
      </c>
      <c r="AU245" s="252" t="s">
        <v>82</v>
      </c>
      <c r="AV245" s="14" t="s">
        <v>80</v>
      </c>
      <c r="AW245" s="14" t="s">
        <v>33</v>
      </c>
      <c r="AX245" s="14" t="s">
        <v>72</v>
      </c>
      <c r="AY245" s="252" t="s">
        <v>109</v>
      </c>
    </row>
    <row r="246" s="13" customFormat="1">
      <c r="A246" s="13"/>
      <c r="B246" s="232"/>
      <c r="C246" s="233"/>
      <c r="D246" s="212" t="s">
        <v>178</v>
      </c>
      <c r="E246" s="234" t="s">
        <v>19</v>
      </c>
      <c r="F246" s="235" t="s">
        <v>385</v>
      </c>
      <c r="G246" s="233"/>
      <c r="H246" s="236">
        <v>19.5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178</v>
      </c>
      <c r="AU246" s="242" t="s">
        <v>82</v>
      </c>
      <c r="AV246" s="13" t="s">
        <v>82</v>
      </c>
      <c r="AW246" s="13" t="s">
        <v>33</v>
      </c>
      <c r="AX246" s="13" t="s">
        <v>72</v>
      </c>
      <c r="AY246" s="242" t="s">
        <v>109</v>
      </c>
    </row>
    <row r="247" s="15" customFormat="1">
      <c r="A247" s="15"/>
      <c r="B247" s="253"/>
      <c r="C247" s="254"/>
      <c r="D247" s="212" t="s">
        <v>178</v>
      </c>
      <c r="E247" s="255" t="s">
        <v>19</v>
      </c>
      <c r="F247" s="256" t="s">
        <v>223</v>
      </c>
      <c r="G247" s="254"/>
      <c r="H247" s="257">
        <v>20.5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3" t="s">
        <v>178</v>
      </c>
      <c r="AU247" s="263" t="s">
        <v>82</v>
      </c>
      <c r="AV247" s="15" t="s">
        <v>114</v>
      </c>
      <c r="AW247" s="15" t="s">
        <v>33</v>
      </c>
      <c r="AX247" s="15" t="s">
        <v>80</v>
      </c>
      <c r="AY247" s="263" t="s">
        <v>109</v>
      </c>
    </row>
    <row r="248" s="2" customFormat="1" ht="24.15" customHeight="1">
      <c r="A248" s="41"/>
      <c r="B248" s="42"/>
      <c r="C248" s="199" t="s">
        <v>386</v>
      </c>
      <c r="D248" s="199" t="s">
        <v>110</v>
      </c>
      <c r="E248" s="200" t="s">
        <v>387</v>
      </c>
      <c r="F248" s="201" t="s">
        <v>388</v>
      </c>
      <c r="G248" s="202" t="s">
        <v>182</v>
      </c>
      <c r="H248" s="203">
        <v>1</v>
      </c>
      <c r="I248" s="204"/>
      <c r="J248" s="205">
        <f>ROUND(I248*H248,2)</f>
        <v>0</v>
      </c>
      <c r="K248" s="201" t="s">
        <v>19</v>
      </c>
      <c r="L248" s="47"/>
      <c r="M248" s="206" t="s">
        <v>19</v>
      </c>
      <c r="N248" s="207" t="s">
        <v>43</v>
      </c>
      <c r="O248" s="87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0" t="s">
        <v>114</v>
      </c>
      <c r="AT248" s="210" t="s">
        <v>110</v>
      </c>
      <c r="AU248" s="210" t="s">
        <v>82</v>
      </c>
      <c r="AY248" s="20" t="s">
        <v>109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20" t="s">
        <v>80</v>
      </c>
      <c r="BK248" s="211">
        <f>ROUND(I248*H248,2)</f>
        <v>0</v>
      </c>
      <c r="BL248" s="20" t="s">
        <v>114</v>
      </c>
      <c r="BM248" s="210" t="s">
        <v>389</v>
      </c>
    </row>
    <row r="249" s="2" customFormat="1" ht="24.15" customHeight="1">
      <c r="A249" s="41"/>
      <c r="B249" s="42"/>
      <c r="C249" s="199" t="s">
        <v>390</v>
      </c>
      <c r="D249" s="199" t="s">
        <v>110</v>
      </c>
      <c r="E249" s="200" t="s">
        <v>391</v>
      </c>
      <c r="F249" s="201" t="s">
        <v>392</v>
      </c>
      <c r="G249" s="202" t="s">
        <v>182</v>
      </c>
      <c r="H249" s="203">
        <v>1</v>
      </c>
      <c r="I249" s="204"/>
      <c r="J249" s="205">
        <f>ROUND(I249*H249,2)</f>
        <v>0</v>
      </c>
      <c r="K249" s="201" t="s">
        <v>19</v>
      </c>
      <c r="L249" s="47"/>
      <c r="M249" s="206" t="s">
        <v>19</v>
      </c>
      <c r="N249" s="207" t="s">
        <v>43</v>
      </c>
      <c r="O249" s="87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0" t="s">
        <v>114</v>
      </c>
      <c r="AT249" s="210" t="s">
        <v>110</v>
      </c>
      <c r="AU249" s="210" t="s">
        <v>82</v>
      </c>
      <c r="AY249" s="20" t="s">
        <v>109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20" t="s">
        <v>80</v>
      </c>
      <c r="BK249" s="211">
        <f>ROUND(I249*H249,2)</f>
        <v>0</v>
      </c>
      <c r="BL249" s="20" t="s">
        <v>114</v>
      </c>
      <c r="BM249" s="210" t="s">
        <v>393</v>
      </c>
    </row>
    <row r="250" s="2" customFormat="1" ht="24.15" customHeight="1">
      <c r="A250" s="41"/>
      <c r="B250" s="42"/>
      <c r="C250" s="199" t="s">
        <v>394</v>
      </c>
      <c r="D250" s="199" t="s">
        <v>110</v>
      </c>
      <c r="E250" s="200" t="s">
        <v>395</v>
      </c>
      <c r="F250" s="201" t="s">
        <v>396</v>
      </c>
      <c r="G250" s="202" t="s">
        <v>397</v>
      </c>
      <c r="H250" s="203">
        <v>0.5</v>
      </c>
      <c r="I250" s="204"/>
      <c r="J250" s="205">
        <f>ROUND(I250*H250,2)</f>
        <v>0</v>
      </c>
      <c r="K250" s="201" t="s">
        <v>174</v>
      </c>
      <c r="L250" s="47"/>
      <c r="M250" s="206" t="s">
        <v>19</v>
      </c>
      <c r="N250" s="207" t="s">
        <v>43</v>
      </c>
      <c r="O250" s="87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0" t="s">
        <v>114</v>
      </c>
      <c r="AT250" s="210" t="s">
        <v>110</v>
      </c>
      <c r="AU250" s="210" t="s">
        <v>82</v>
      </c>
      <c r="AY250" s="20" t="s">
        <v>109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20" t="s">
        <v>80</v>
      </c>
      <c r="BK250" s="211">
        <f>ROUND(I250*H250,2)</f>
        <v>0</v>
      </c>
      <c r="BL250" s="20" t="s">
        <v>114</v>
      </c>
      <c r="BM250" s="210" t="s">
        <v>398</v>
      </c>
    </row>
    <row r="251" s="2" customFormat="1">
      <c r="A251" s="41"/>
      <c r="B251" s="42"/>
      <c r="C251" s="43"/>
      <c r="D251" s="230" t="s">
        <v>176</v>
      </c>
      <c r="E251" s="43"/>
      <c r="F251" s="231" t="s">
        <v>399</v>
      </c>
      <c r="G251" s="43"/>
      <c r="H251" s="43"/>
      <c r="I251" s="214"/>
      <c r="J251" s="43"/>
      <c r="K251" s="43"/>
      <c r="L251" s="47"/>
      <c r="M251" s="215"/>
      <c r="N251" s="21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176</v>
      </c>
      <c r="AU251" s="20" t="s">
        <v>82</v>
      </c>
    </row>
    <row r="252" s="2" customFormat="1" ht="37.8" customHeight="1">
      <c r="A252" s="41"/>
      <c r="B252" s="42"/>
      <c r="C252" s="199" t="s">
        <v>400</v>
      </c>
      <c r="D252" s="199" t="s">
        <v>110</v>
      </c>
      <c r="E252" s="200" t="s">
        <v>401</v>
      </c>
      <c r="F252" s="201" t="s">
        <v>402</v>
      </c>
      <c r="G252" s="202" t="s">
        <v>326</v>
      </c>
      <c r="H252" s="203">
        <v>3505.1900000000001</v>
      </c>
      <c r="I252" s="204"/>
      <c r="J252" s="205">
        <f>ROUND(I252*H252,2)</f>
        <v>0</v>
      </c>
      <c r="K252" s="201" t="s">
        <v>19</v>
      </c>
      <c r="L252" s="47"/>
      <c r="M252" s="206" t="s">
        <v>19</v>
      </c>
      <c r="N252" s="207" t="s">
        <v>43</v>
      </c>
      <c r="O252" s="87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0" t="s">
        <v>114</v>
      </c>
      <c r="AT252" s="210" t="s">
        <v>110</v>
      </c>
      <c r="AU252" s="210" t="s">
        <v>82</v>
      </c>
      <c r="AY252" s="20" t="s">
        <v>109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20" t="s">
        <v>80</v>
      </c>
      <c r="BK252" s="211">
        <f>ROUND(I252*H252,2)</f>
        <v>0</v>
      </c>
      <c r="BL252" s="20" t="s">
        <v>114</v>
      </c>
      <c r="BM252" s="210" t="s">
        <v>403</v>
      </c>
    </row>
    <row r="253" s="13" customFormat="1">
      <c r="A253" s="13"/>
      <c r="B253" s="232"/>
      <c r="C253" s="233"/>
      <c r="D253" s="212" t="s">
        <v>178</v>
      </c>
      <c r="E253" s="234" t="s">
        <v>19</v>
      </c>
      <c r="F253" s="235" t="s">
        <v>404</v>
      </c>
      <c r="G253" s="233"/>
      <c r="H253" s="236">
        <v>3505.1900000000001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178</v>
      </c>
      <c r="AU253" s="242" t="s">
        <v>82</v>
      </c>
      <c r="AV253" s="13" t="s">
        <v>82</v>
      </c>
      <c r="AW253" s="13" t="s">
        <v>33</v>
      </c>
      <c r="AX253" s="13" t="s">
        <v>80</v>
      </c>
      <c r="AY253" s="242" t="s">
        <v>109</v>
      </c>
    </row>
    <row r="254" s="2" customFormat="1" ht="24.15" customHeight="1">
      <c r="A254" s="41"/>
      <c r="B254" s="42"/>
      <c r="C254" s="199" t="s">
        <v>405</v>
      </c>
      <c r="D254" s="199" t="s">
        <v>110</v>
      </c>
      <c r="E254" s="200" t="s">
        <v>406</v>
      </c>
      <c r="F254" s="201" t="s">
        <v>407</v>
      </c>
      <c r="G254" s="202" t="s">
        <v>326</v>
      </c>
      <c r="H254" s="203">
        <v>3505.1900000000001</v>
      </c>
      <c r="I254" s="204"/>
      <c r="J254" s="205">
        <f>ROUND(I254*H254,2)</f>
        <v>0</v>
      </c>
      <c r="K254" s="201" t="s">
        <v>174</v>
      </c>
      <c r="L254" s="47"/>
      <c r="M254" s="206" t="s">
        <v>19</v>
      </c>
      <c r="N254" s="207" t="s">
        <v>43</v>
      </c>
      <c r="O254" s="87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0" t="s">
        <v>114</v>
      </c>
      <c r="AT254" s="210" t="s">
        <v>110</v>
      </c>
      <c r="AU254" s="210" t="s">
        <v>82</v>
      </c>
      <c r="AY254" s="20" t="s">
        <v>109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20" t="s">
        <v>80</v>
      </c>
      <c r="BK254" s="211">
        <f>ROUND(I254*H254,2)</f>
        <v>0</v>
      </c>
      <c r="BL254" s="20" t="s">
        <v>114</v>
      </c>
      <c r="BM254" s="210" t="s">
        <v>408</v>
      </c>
    </row>
    <row r="255" s="2" customFormat="1">
      <c r="A255" s="41"/>
      <c r="B255" s="42"/>
      <c r="C255" s="43"/>
      <c r="D255" s="230" t="s">
        <v>176</v>
      </c>
      <c r="E255" s="43"/>
      <c r="F255" s="231" t="s">
        <v>409</v>
      </c>
      <c r="G255" s="43"/>
      <c r="H255" s="43"/>
      <c r="I255" s="214"/>
      <c r="J255" s="43"/>
      <c r="K255" s="43"/>
      <c r="L255" s="47"/>
      <c r="M255" s="215"/>
      <c r="N255" s="21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176</v>
      </c>
      <c r="AU255" s="20" t="s">
        <v>82</v>
      </c>
    </row>
    <row r="256" s="2" customFormat="1" ht="24.15" customHeight="1">
      <c r="A256" s="41"/>
      <c r="B256" s="42"/>
      <c r="C256" s="199" t="s">
        <v>410</v>
      </c>
      <c r="D256" s="199" t="s">
        <v>110</v>
      </c>
      <c r="E256" s="200" t="s">
        <v>411</v>
      </c>
      <c r="F256" s="201" t="s">
        <v>412</v>
      </c>
      <c r="G256" s="202" t="s">
        <v>397</v>
      </c>
      <c r="H256" s="203">
        <v>6309.3419999999996</v>
      </c>
      <c r="I256" s="204"/>
      <c r="J256" s="205">
        <f>ROUND(I256*H256,2)</f>
        <v>0</v>
      </c>
      <c r="K256" s="201" t="s">
        <v>174</v>
      </c>
      <c r="L256" s="47"/>
      <c r="M256" s="206" t="s">
        <v>19</v>
      </c>
      <c r="N256" s="207" t="s">
        <v>43</v>
      </c>
      <c r="O256" s="87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0" t="s">
        <v>114</v>
      </c>
      <c r="AT256" s="210" t="s">
        <v>110</v>
      </c>
      <c r="AU256" s="210" t="s">
        <v>82</v>
      </c>
      <c r="AY256" s="20" t="s">
        <v>109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20" t="s">
        <v>80</v>
      </c>
      <c r="BK256" s="211">
        <f>ROUND(I256*H256,2)</f>
        <v>0</v>
      </c>
      <c r="BL256" s="20" t="s">
        <v>114</v>
      </c>
      <c r="BM256" s="210" t="s">
        <v>413</v>
      </c>
    </row>
    <row r="257" s="2" customFormat="1">
      <c r="A257" s="41"/>
      <c r="B257" s="42"/>
      <c r="C257" s="43"/>
      <c r="D257" s="230" t="s">
        <v>176</v>
      </c>
      <c r="E257" s="43"/>
      <c r="F257" s="231" t="s">
        <v>414</v>
      </c>
      <c r="G257" s="43"/>
      <c r="H257" s="43"/>
      <c r="I257" s="214"/>
      <c r="J257" s="43"/>
      <c r="K257" s="43"/>
      <c r="L257" s="47"/>
      <c r="M257" s="215"/>
      <c r="N257" s="21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176</v>
      </c>
      <c r="AU257" s="20" t="s">
        <v>82</v>
      </c>
    </row>
    <row r="258" s="13" customFormat="1">
      <c r="A258" s="13"/>
      <c r="B258" s="232"/>
      <c r="C258" s="233"/>
      <c r="D258" s="212" t="s">
        <v>178</v>
      </c>
      <c r="E258" s="234" t="s">
        <v>19</v>
      </c>
      <c r="F258" s="235" t="s">
        <v>415</v>
      </c>
      <c r="G258" s="233"/>
      <c r="H258" s="236">
        <v>6309.3419999999996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178</v>
      </c>
      <c r="AU258" s="242" t="s">
        <v>82</v>
      </c>
      <c r="AV258" s="13" t="s">
        <v>82</v>
      </c>
      <c r="AW258" s="13" t="s">
        <v>33</v>
      </c>
      <c r="AX258" s="13" t="s">
        <v>80</v>
      </c>
      <c r="AY258" s="242" t="s">
        <v>109</v>
      </c>
    </row>
    <row r="259" s="2" customFormat="1" ht="16.5" customHeight="1">
      <c r="A259" s="41"/>
      <c r="B259" s="42"/>
      <c r="C259" s="199" t="s">
        <v>416</v>
      </c>
      <c r="D259" s="199" t="s">
        <v>110</v>
      </c>
      <c r="E259" s="200" t="s">
        <v>417</v>
      </c>
      <c r="F259" s="201" t="s">
        <v>418</v>
      </c>
      <c r="G259" s="202" t="s">
        <v>173</v>
      </c>
      <c r="H259" s="203">
        <v>5093.3500000000004</v>
      </c>
      <c r="I259" s="204"/>
      <c r="J259" s="205">
        <f>ROUND(I259*H259,2)</f>
        <v>0</v>
      </c>
      <c r="K259" s="201" t="s">
        <v>174</v>
      </c>
      <c r="L259" s="47"/>
      <c r="M259" s="206" t="s">
        <v>19</v>
      </c>
      <c r="N259" s="207" t="s">
        <v>43</v>
      </c>
      <c r="O259" s="87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0" t="s">
        <v>114</v>
      </c>
      <c r="AT259" s="210" t="s">
        <v>110</v>
      </c>
      <c r="AU259" s="210" t="s">
        <v>82</v>
      </c>
      <c r="AY259" s="20" t="s">
        <v>109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20" t="s">
        <v>80</v>
      </c>
      <c r="BK259" s="211">
        <f>ROUND(I259*H259,2)</f>
        <v>0</v>
      </c>
      <c r="BL259" s="20" t="s">
        <v>114</v>
      </c>
      <c r="BM259" s="210" t="s">
        <v>419</v>
      </c>
    </row>
    <row r="260" s="2" customFormat="1">
      <c r="A260" s="41"/>
      <c r="B260" s="42"/>
      <c r="C260" s="43"/>
      <c r="D260" s="230" t="s">
        <v>176</v>
      </c>
      <c r="E260" s="43"/>
      <c r="F260" s="231" t="s">
        <v>420</v>
      </c>
      <c r="G260" s="43"/>
      <c r="H260" s="43"/>
      <c r="I260" s="214"/>
      <c r="J260" s="43"/>
      <c r="K260" s="43"/>
      <c r="L260" s="47"/>
      <c r="M260" s="215"/>
      <c r="N260" s="21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176</v>
      </c>
      <c r="AU260" s="20" t="s">
        <v>82</v>
      </c>
    </row>
    <row r="261" s="13" customFormat="1">
      <c r="A261" s="13"/>
      <c r="B261" s="232"/>
      <c r="C261" s="233"/>
      <c r="D261" s="212" t="s">
        <v>178</v>
      </c>
      <c r="E261" s="234" t="s">
        <v>19</v>
      </c>
      <c r="F261" s="235" t="s">
        <v>421</v>
      </c>
      <c r="G261" s="233"/>
      <c r="H261" s="236">
        <v>2660.3000000000002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178</v>
      </c>
      <c r="AU261" s="242" t="s">
        <v>82</v>
      </c>
      <c r="AV261" s="13" t="s">
        <v>82</v>
      </c>
      <c r="AW261" s="13" t="s">
        <v>33</v>
      </c>
      <c r="AX261" s="13" t="s">
        <v>72</v>
      </c>
      <c r="AY261" s="242" t="s">
        <v>109</v>
      </c>
    </row>
    <row r="262" s="13" customFormat="1">
      <c r="A262" s="13"/>
      <c r="B262" s="232"/>
      <c r="C262" s="233"/>
      <c r="D262" s="212" t="s">
        <v>178</v>
      </c>
      <c r="E262" s="234" t="s">
        <v>19</v>
      </c>
      <c r="F262" s="235" t="s">
        <v>422</v>
      </c>
      <c r="G262" s="233"/>
      <c r="H262" s="236">
        <v>698.10000000000002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178</v>
      </c>
      <c r="AU262" s="242" t="s">
        <v>82</v>
      </c>
      <c r="AV262" s="13" t="s">
        <v>82</v>
      </c>
      <c r="AW262" s="13" t="s">
        <v>33</v>
      </c>
      <c r="AX262" s="13" t="s">
        <v>72</v>
      </c>
      <c r="AY262" s="242" t="s">
        <v>109</v>
      </c>
    </row>
    <row r="263" s="13" customFormat="1">
      <c r="A263" s="13"/>
      <c r="B263" s="232"/>
      <c r="C263" s="233"/>
      <c r="D263" s="212" t="s">
        <v>178</v>
      </c>
      <c r="E263" s="234" t="s">
        <v>19</v>
      </c>
      <c r="F263" s="235" t="s">
        <v>423</v>
      </c>
      <c r="G263" s="233"/>
      <c r="H263" s="236">
        <v>535.60000000000002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178</v>
      </c>
      <c r="AU263" s="242" t="s">
        <v>82</v>
      </c>
      <c r="AV263" s="13" t="s">
        <v>82</v>
      </c>
      <c r="AW263" s="13" t="s">
        <v>33</v>
      </c>
      <c r="AX263" s="13" t="s">
        <v>72</v>
      </c>
      <c r="AY263" s="242" t="s">
        <v>109</v>
      </c>
    </row>
    <row r="264" s="13" customFormat="1">
      <c r="A264" s="13"/>
      <c r="B264" s="232"/>
      <c r="C264" s="233"/>
      <c r="D264" s="212" t="s">
        <v>178</v>
      </c>
      <c r="E264" s="234" t="s">
        <v>19</v>
      </c>
      <c r="F264" s="235" t="s">
        <v>424</v>
      </c>
      <c r="G264" s="233"/>
      <c r="H264" s="236">
        <v>976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178</v>
      </c>
      <c r="AU264" s="242" t="s">
        <v>82</v>
      </c>
      <c r="AV264" s="13" t="s">
        <v>82</v>
      </c>
      <c r="AW264" s="13" t="s">
        <v>33</v>
      </c>
      <c r="AX264" s="13" t="s">
        <v>72</v>
      </c>
      <c r="AY264" s="242" t="s">
        <v>109</v>
      </c>
    </row>
    <row r="265" s="13" customFormat="1">
      <c r="A265" s="13"/>
      <c r="B265" s="232"/>
      <c r="C265" s="233"/>
      <c r="D265" s="212" t="s">
        <v>178</v>
      </c>
      <c r="E265" s="234" t="s">
        <v>19</v>
      </c>
      <c r="F265" s="235" t="s">
        <v>425</v>
      </c>
      <c r="G265" s="233"/>
      <c r="H265" s="236">
        <v>102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178</v>
      </c>
      <c r="AU265" s="242" t="s">
        <v>82</v>
      </c>
      <c r="AV265" s="13" t="s">
        <v>82</v>
      </c>
      <c r="AW265" s="13" t="s">
        <v>33</v>
      </c>
      <c r="AX265" s="13" t="s">
        <v>72</v>
      </c>
      <c r="AY265" s="242" t="s">
        <v>109</v>
      </c>
    </row>
    <row r="266" s="13" customFormat="1">
      <c r="A266" s="13"/>
      <c r="B266" s="232"/>
      <c r="C266" s="233"/>
      <c r="D266" s="212" t="s">
        <v>178</v>
      </c>
      <c r="E266" s="234" t="s">
        <v>19</v>
      </c>
      <c r="F266" s="235" t="s">
        <v>426</v>
      </c>
      <c r="G266" s="233"/>
      <c r="H266" s="236">
        <v>57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178</v>
      </c>
      <c r="AU266" s="242" t="s">
        <v>82</v>
      </c>
      <c r="AV266" s="13" t="s">
        <v>82</v>
      </c>
      <c r="AW266" s="13" t="s">
        <v>33</v>
      </c>
      <c r="AX266" s="13" t="s">
        <v>72</v>
      </c>
      <c r="AY266" s="242" t="s">
        <v>109</v>
      </c>
    </row>
    <row r="267" s="13" customFormat="1">
      <c r="A267" s="13"/>
      <c r="B267" s="232"/>
      <c r="C267" s="233"/>
      <c r="D267" s="212" t="s">
        <v>178</v>
      </c>
      <c r="E267" s="234" t="s">
        <v>19</v>
      </c>
      <c r="F267" s="235" t="s">
        <v>427</v>
      </c>
      <c r="G267" s="233"/>
      <c r="H267" s="236">
        <v>27.5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178</v>
      </c>
      <c r="AU267" s="242" t="s">
        <v>82</v>
      </c>
      <c r="AV267" s="13" t="s">
        <v>82</v>
      </c>
      <c r="AW267" s="13" t="s">
        <v>33</v>
      </c>
      <c r="AX267" s="13" t="s">
        <v>72</v>
      </c>
      <c r="AY267" s="242" t="s">
        <v>109</v>
      </c>
    </row>
    <row r="268" s="13" customFormat="1">
      <c r="A268" s="13"/>
      <c r="B268" s="232"/>
      <c r="C268" s="233"/>
      <c r="D268" s="212" t="s">
        <v>178</v>
      </c>
      <c r="E268" s="234" t="s">
        <v>19</v>
      </c>
      <c r="F268" s="235" t="s">
        <v>428</v>
      </c>
      <c r="G268" s="233"/>
      <c r="H268" s="236">
        <v>36.850000000000001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178</v>
      </c>
      <c r="AU268" s="242" t="s">
        <v>82</v>
      </c>
      <c r="AV268" s="13" t="s">
        <v>82</v>
      </c>
      <c r="AW268" s="13" t="s">
        <v>33</v>
      </c>
      <c r="AX268" s="13" t="s">
        <v>72</v>
      </c>
      <c r="AY268" s="242" t="s">
        <v>109</v>
      </c>
    </row>
    <row r="269" s="15" customFormat="1">
      <c r="A269" s="15"/>
      <c r="B269" s="253"/>
      <c r="C269" s="254"/>
      <c r="D269" s="212" t="s">
        <v>178</v>
      </c>
      <c r="E269" s="255" t="s">
        <v>19</v>
      </c>
      <c r="F269" s="256" t="s">
        <v>223</v>
      </c>
      <c r="G269" s="254"/>
      <c r="H269" s="257">
        <v>5093.3500000000004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3" t="s">
        <v>178</v>
      </c>
      <c r="AU269" s="263" t="s">
        <v>82</v>
      </c>
      <c r="AV269" s="15" t="s">
        <v>114</v>
      </c>
      <c r="AW269" s="15" t="s">
        <v>33</v>
      </c>
      <c r="AX269" s="15" t="s">
        <v>80</v>
      </c>
      <c r="AY269" s="263" t="s">
        <v>109</v>
      </c>
    </row>
    <row r="270" s="2" customFormat="1" ht="24.15" customHeight="1">
      <c r="A270" s="41"/>
      <c r="B270" s="42"/>
      <c r="C270" s="199" t="s">
        <v>429</v>
      </c>
      <c r="D270" s="199" t="s">
        <v>110</v>
      </c>
      <c r="E270" s="200" t="s">
        <v>430</v>
      </c>
      <c r="F270" s="201" t="s">
        <v>431</v>
      </c>
      <c r="G270" s="202" t="s">
        <v>326</v>
      </c>
      <c r="H270" s="203">
        <v>3214.6700000000001</v>
      </c>
      <c r="I270" s="204"/>
      <c r="J270" s="205">
        <f>ROUND(I270*H270,2)</f>
        <v>0</v>
      </c>
      <c r="K270" s="201" t="s">
        <v>174</v>
      </c>
      <c r="L270" s="47"/>
      <c r="M270" s="206" t="s">
        <v>19</v>
      </c>
      <c r="N270" s="207" t="s">
        <v>43</v>
      </c>
      <c r="O270" s="87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9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0" t="s">
        <v>114</v>
      </c>
      <c r="AT270" s="210" t="s">
        <v>110</v>
      </c>
      <c r="AU270" s="210" t="s">
        <v>82</v>
      </c>
      <c r="AY270" s="20" t="s">
        <v>109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20" t="s">
        <v>80</v>
      </c>
      <c r="BK270" s="211">
        <f>ROUND(I270*H270,2)</f>
        <v>0</v>
      </c>
      <c r="BL270" s="20" t="s">
        <v>114</v>
      </c>
      <c r="BM270" s="210" t="s">
        <v>432</v>
      </c>
    </row>
    <row r="271" s="2" customFormat="1">
      <c r="A271" s="41"/>
      <c r="B271" s="42"/>
      <c r="C271" s="43"/>
      <c r="D271" s="230" t="s">
        <v>176</v>
      </c>
      <c r="E271" s="43"/>
      <c r="F271" s="231" t="s">
        <v>433</v>
      </c>
      <c r="G271" s="43"/>
      <c r="H271" s="43"/>
      <c r="I271" s="214"/>
      <c r="J271" s="43"/>
      <c r="K271" s="43"/>
      <c r="L271" s="47"/>
      <c r="M271" s="215"/>
      <c r="N271" s="21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176</v>
      </c>
      <c r="AU271" s="20" t="s">
        <v>82</v>
      </c>
    </row>
    <row r="272" s="14" customFormat="1">
      <c r="A272" s="14"/>
      <c r="B272" s="243"/>
      <c r="C272" s="244"/>
      <c r="D272" s="212" t="s">
        <v>178</v>
      </c>
      <c r="E272" s="245" t="s">
        <v>19</v>
      </c>
      <c r="F272" s="246" t="s">
        <v>434</v>
      </c>
      <c r="G272" s="244"/>
      <c r="H272" s="245" t="s">
        <v>19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178</v>
      </c>
      <c r="AU272" s="252" t="s">
        <v>82</v>
      </c>
      <c r="AV272" s="14" t="s">
        <v>80</v>
      </c>
      <c r="AW272" s="14" t="s">
        <v>33</v>
      </c>
      <c r="AX272" s="14" t="s">
        <v>72</v>
      </c>
      <c r="AY272" s="252" t="s">
        <v>109</v>
      </c>
    </row>
    <row r="273" s="13" customFormat="1">
      <c r="A273" s="13"/>
      <c r="B273" s="232"/>
      <c r="C273" s="233"/>
      <c r="D273" s="212" t="s">
        <v>178</v>
      </c>
      <c r="E273" s="234" t="s">
        <v>19</v>
      </c>
      <c r="F273" s="235" t="s">
        <v>435</v>
      </c>
      <c r="G273" s="233"/>
      <c r="H273" s="236">
        <v>1198.4000000000001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178</v>
      </c>
      <c r="AU273" s="242" t="s">
        <v>82</v>
      </c>
      <c r="AV273" s="13" t="s">
        <v>82</v>
      </c>
      <c r="AW273" s="13" t="s">
        <v>33</v>
      </c>
      <c r="AX273" s="13" t="s">
        <v>72</v>
      </c>
      <c r="AY273" s="242" t="s">
        <v>109</v>
      </c>
    </row>
    <row r="274" s="14" customFormat="1">
      <c r="A274" s="14"/>
      <c r="B274" s="243"/>
      <c r="C274" s="244"/>
      <c r="D274" s="212" t="s">
        <v>178</v>
      </c>
      <c r="E274" s="245" t="s">
        <v>19</v>
      </c>
      <c r="F274" s="246" t="s">
        <v>436</v>
      </c>
      <c r="G274" s="244"/>
      <c r="H274" s="245" t="s">
        <v>19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178</v>
      </c>
      <c r="AU274" s="252" t="s">
        <v>82</v>
      </c>
      <c r="AV274" s="14" t="s">
        <v>80</v>
      </c>
      <c r="AW274" s="14" t="s">
        <v>33</v>
      </c>
      <c r="AX274" s="14" t="s">
        <v>72</v>
      </c>
      <c r="AY274" s="252" t="s">
        <v>109</v>
      </c>
    </row>
    <row r="275" s="13" customFormat="1">
      <c r="A275" s="13"/>
      <c r="B275" s="232"/>
      <c r="C275" s="233"/>
      <c r="D275" s="212" t="s">
        <v>178</v>
      </c>
      <c r="E275" s="234" t="s">
        <v>19</v>
      </c>
      <c r="F275" s="235" t="s">
        <v>437</v>
      </c>
      <c r="G275" s="233"/>
      <c r="H275" s="236">
        <v>779.60000000000002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178</v>
      </c>
      <c r="AU275" s="242" t="s">
        <v>82</v>
      </c>
      <c r="AV275" s="13" t="s">
        <v>82</v>
      </c>
      <c r="AW275" s="13" t="s">
        <v>33</v>
      </c>
      <c r="AX275" s="13" t="s">
        <v>72</v>
      </c>
      <c r="AY275" s="242" t="s">
        <v>109</v>
      </c>
    </row>
    <row r="276" s="14" customFormat="1">
      <c r="A276" s="14"/>
      <c r="B276" s="243"/>
      <c r="C276" s="244"/>
      <c r="D276" s="212" t="s">
        <v>178</v>
      </c>
      <c r="E276" s="245" t="s">
        <v>19</v>
      </c>
      <c r="F276" s="246" t="s">
        <v>438</v>
      </c>
      <c r="G276" s="244"/>
      <c r="H276" s="245" t="s">
        <v>19</v>
      </c>
      <c r="I276" s="247"/>
      <c r="J276" s="244"/>
      <c r="K276" s="244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178</v>
      </c>
      <c r="AU276" s="252" t="s">
        <v>82</v>
      </c>
      <c r="AV276" s="14" t="s">
        <v>80</v>
      </c>
      <c r="AW276" s="14" t="s">
        <v>33</v>
      </c>
      <c r="AX276" s="14" t="s">
        <v>72</v>
      </c>
      <c r="AY276" s="252" t="s">
        <v>109</v>
      </c>
    </row>
    <row r="277" s="13" customFormat="1">
      <c r="A277" s="13"/>
      <c r="B277" s="232"/>
      <c r="C277" s="233"/>
      <c r="D277" s="212" t="s">
        <v>178</v>
      </c>
      <c r="E277" s="234" t="s">
        <v>19</v>
      </c>
      <c r="F277" s="235" t="s">
        <v>439</v>
      </c>
      <c r="G277" s="233"/>
      <c r="H277" s="236">
        <v>311.60000000000002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178</v>
      </c>
      <c r="AU277" s="242" t="s">
        <v>82</v>
      </c>
      <c r="AV277" s="13" t="s">
        <v>82</v>
      </c>
      <c r="AW277" s="13" t="s">
        <v>33</v>
      </c>
      <c r="AX277" s="13" t="s">
        <v>72</v>
      </c>
      <c r="AY277" s="242" t="s">
        <v>109</v>
      </c>
    </row>
    <row r="278" s="14" customFormat="1">
      <c r="A278" s="14"/>
      <c r="B278" s="243"/>
      <c r="C278" s="244"/>
      <c r="D278" s="212" t="s">
        <v>178</v>
      </c>
      <c r="E278" s="245" t="s">
        <v>19</v>
      </c>
      <c r="F278" s="246" t="s">
        <v>440</v>
      </c>
      <c r="G278" s="244"/>
      <c r="H278" s="245" t="s">
        <v>19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178</v>
      </c>
      <c r="AU278" s="252" t="s">
        <v>82</v>
      </c>
      <c r="AV278" s="14" t="s">
        <v>80</v>
      </c>
      <c r="AW278" s="14" t="s">
        <v>33</v>
      </c>
      <c r="AX278" s="14" t="s">
        <v>72</v>
      </c>
      <c r="AY278" s="252" t="s">
        <v>109</v>
      </c>
    </row>
    <row r="279" s="13" customFormat="1">
      <c r="A279" s="13"/>
      <c r="B279" s="232"/>
      <c r="C279" s="233"/>
      <c r="D279" s="212" t="s">
        <v>178</v>
      </c>
      <c r="E279" s="234" t="s">
        <v>19</v>
      </c>
      <c r="F279" s="235" t="s">
        <v>441</v>
      </c>
      <c r="G279" s="233"/>
      <c r="H279" s="236">
        <v>203.59999999999999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178</v>
      </c>
      <c r="AU279" s="242" t="s">
        <v>82</v>
      </c>
      <c r="AV279" s="13" t="s">
        <v>82</v>
      </c>
      <c r="AW279" s="13" t="s">
        <v>33</v>
      </c>
      <c r="AX279" s="13" t="s">
        <v>72</v>
      </c>
      <c r="AY279" s="242" t="s">
        <v>109</v>
      </c>
    </row>
    <row r="280" s="14" customFormat="1">
      <c r="A280" s="14"/>
      <c r="B280" s="243"/>
      <c r="C280" s="244"/>
      <c r="D280" s="212" t="s">
        <v>178</v>
      </c>
      <c r="E280" s="245" t="s">
        <v>19</v>
      </c>
      <c r="F280" s="246" t="s">
        <v>442</v>
      </c>
      <c r="G280" s="244"/>
      <c r="H280" s="245" t="s">
        <v>19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178</v>
      </c>
      <c r="AU280" s="252" t="s">
        <v>82</v>
      </c>
      <c r="AV280" s="14" t="s">
        <v>80</v>
      </c>
      <c r="AW280" s="14" t="s">
        <v>33</v>
      </c>
      <c r="AX280" s="14" t="s">
        <v>72</v>
      </c>
      <c r="AY280" s="252" t="s">
        <v>109</v>
      </c>
    </row>
    <row r="281" s="13" customFormat="1">
      <c r="A281" s="13"/>
      <c r="B281" s="232"/>
      <c r="C281" s="233"/>
      <c r="D281" s="212" t="s">
        <v>178</v>
      </c>
      <c r="E281" s="234" t="s">
        <v>19</v>
      </c>
      <c r="F281" s="235" t="s">
        <v>443</v>
      </c>
      <c r="G281" s="233"/>
      <c r="H281" s="236">
        <v>214.24000000000001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178</v>
      </c>
      <c r="AU281" s="242" t="s">
        <v>82</v>
      </c>
      <c r="AV281" s="13" t="s">
        <v>82</v>
      </c>
      <c r="AW281" s="13" t="s">
        <v>33</v>
      </c>
      <c r="AX281" s="13" t="s">
        <v>72</v>
      </c>
      <c r="AY281" s="242" t="s">
        <v>109</v>
      </c>
    </row>
    <row r="282" s="14" customFormat="1">
      <c r="A282" s="14"/>
      <c r="B282" s="243"/>
      <c r="C282" s="244"/>
      <c r="D282" s="212" t="s">
        <v>178</v>
      </c>
      <c r="E282" s="245" t="s">
        <v>19</v>
      </c>
      <c r="F282" s="246" t="s">
        <v>444</v>
      </c>
      <c r="G282" s="244"/>
      <c r="H282" s="245" t="s">
        <v>19</v>
      </c>
      <c r="I282" s="247"/>
      <c r="J282" s="244"/>
      <c r="K282" s="244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178</v>
      </c>
      <c r="AU282" s="252" t="s">
        <v>82</v>
      </c>
      <c r="AV282" s="14" t="s">
        <v>80</v>
      </c>
      <c r="AW282" s="14" t="s">
        <v>33</v>
      </c>
      <c r="AX282" s="14" t="s">
        <v>72</v>
      </c>
      <c r="AY282" s="252" t="s">
        <v>109</v>
      </c>
    </row>
    <row r="283" s="13" customFormat="1">
      <c r="A283" s="13"/>
      <c r="B283" s="232"/>
      <c r="C283" s="233"/>
      <c r="D283" s="212" t="s">
        <v>178</v>
      </c>
      <c r="E283" s="234" t="s">
        <v>19</v>
      </c>
      <c r="F283" s="235" t="s">
        <v>445</v>
      </c>
      <c r="G283" s="233"/>
      <c r="H283" s="236">
        <v>160.68000000000001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178</v>
      </c>
      <c r="AU283" s="242" t="s">
        <v>82</v>
      </c>
      <c r="AV283" s="13" t="s">
        <v>82</v>
      </c>
      <c r="AW283" s="13" t="s">
        <v>33</v>
      </c>
      <c r="AX283" s="13" t="s">
        <v>72</v>
      </c>
      <c r="AY283" s="242" t="s">
        <v>109</v>
      </c>
    </row>
    <row r="284" s="14" customFormat="1">
      <c r="A284" s="14"/>
      <c r="B284" s="243"/>
      <c r="C284" s="244"/>
      <c r="D284" s="212" t="s">
        <v>178</v>
      </c>
      <c r="E284" s="245" t="s">
        <v>19</v>
      </c>
      <c r="F284" s="246" t="s">
        <v>446</v>
      </c>
      <c r="G284" s="244"/>
      <c r="H284" s="245" t="s">
        <v>19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178</v>
      </c>
      <c r="AU284" s="252" t="s">
        <v>82</v>
      </c>
      <c r="AV284" s="14" t="s">
        <v>80</v>
      </c>
      <c r="AW284" s="14" t="s">
        <v>33</v>
      </c>
      <c r="AX284" s="14" t="s">
        <v>72</v>
      </c>
      <c r="AY284" s="252" t="s">
        <v>109</v>
      </c>
    </row>
    <row r="285" s="13" customFormat="1">
      <c r="A285" s="13"/>
      <c r="B285" s="232"/>
      <c r="C285" s="233"/>
      <c r="D285" s="212" t="s">
        <v>178</v>
      </c>
      <c r="E285" s="234" t="s">
        <v>19</v>
      </c>
      <c r="F285" s="235" t="s">
        <v>447</v>
      </c>
      <c r="G285" s="233"/>
      <c r="H285" s="236">
        <v>292.80000000000001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178</v>
      </c>
      <c r="AU285" s="242" t="s">
        <v>82</v>
      </c>
      <c r="AV285" s="13" t="s">
        <v>82</v>
      </c>
      <c r="AW285" s="13" t="s">
        <v>33</v>
      </c>
      <c r="AX285" s="13" t="s">
        <v>72</v>
      </c>
      <c r="AY285" s="242" t="s">
        <v>109</v>
      </c>
    </row>
    <row r="286" s="14" customFormat="1">
      <c r="A286" s="14"/>
      <c r="B286" s="243"/>
      <c r="C286" s="244"/>
      <c r="D286" s="212" t="s">
        <v>178</v>
      </c>
      <c r="E286" s="245" t="s">
        <v>19</v>
      </c>
      <c r="F286" s="246" t="s">
        <v>448</v>
      </c>
      <c r="G286" s="244"/>
      <c r="H286" s="245" t="s">
        <v>19</v>
      </c>
      <c r="I286" s="247"/>
      <c r="J286" s="244"/>
      <c r="K286" s="244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178</v>
      </c>
      <c r="AU286" s="252" t="s">
        <v>82</v>
      </c>
      <c r="AV286" s="14" t="s">
        <v>80</v>
      </c>
      <c r="AW286" s="14" t="s">
        <v>33</v>
      </c>
      <c r="AX286" s="14" t="s">
        <v>72</v>
      </c>
      <c r="AY286" s="252" t="s">
        <v>109</v>
      </c>
    </row>
    <row r="287" s="13" customFormat="1">
      <c r="A287" s="13"/>
      <c r="B287" s="232"/>
      <c r="C287" s="233"/>
      <c r="D287" s="212" t="s">
        <v>178</v>
      </c>
      <c r="E287" s="234" t="s">
        <v>19</v>
      </c>
      <c r="F287" s="235" t="s">
        <v>449</v>
      </c>
      <c r="G287" s="233"/>
      <c r="H287" s="236">
        <v>30.600000000000001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178</v>
      </c>
      <c r="AU287" s="242" t="s">
        <v>82</v>
      </c>
      <c r="AV287" s="13" t="s">
        <v>82</v>
      </c>
      <c r="AW287" s="13" t="s">
        <v>33</v>
      </c>
      <c r="AX287" s="13" t="s">
        <v>72</v>
      </c>
      <c r="AY287" s="242" t="s">
        <v>109</v>
      </c>
    </row>
    <row r="288" s="14" customFormat="1">
      <c r="A288" s="14"/>
      <c r="B288" s="243"/>
      <c r="C288" s="244"/>
      <c r="D288" s="212" t="s">
        <v>178</v>
      </c>
      <c r="E288" s="245" t="s">
        <v>19</v>
      </c>
      <c r="F288" s="246" t="s">
        <v>450</v>
      </c>
      <c r="G288" s="244"/>
      <c r="H288" s="245" t="s">
        <v>19</v>
      </c>
      <c r="I288" s="247"/>
      <c r="J288" s="244"/>
      <c r="K288" s="244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178</v>
      </c>
      <c r="AU288" s="252" t="s">
        <v>82</v>
      </c>
      <c r="AV288" s="14" t="s">
        <v>80</v>
      </c>
      <c r="AW288" s="14" t="s">
        <v>33</v>
      </c>
      <c r="AX288" s="14" t="s">
        <v>72</v>
      </c>
      <c r="AY288" s="252" t="s">
        <v>109</v>
      </c>
    </row>
    <row r="289" s="13" customFormat="1">
      <c r="A289" s="13"/>
      <c r="B289" s="232"/>
      <c r="C289" s="233"/>
      <c r="D289" s="212" t="s">
        <v>178</v>
      </c>
      <c r="E289" s="234" t="s">
        <v>19</v>
      </c>
      <c r="F289" s="235" t="s">
        <v>451</v>
      </c>
      <c r="G289" s="233"/>
      <c r="H289" s="236">
        <v>17.100000000000001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178</v>
      </c>
      <c r="AU289" s="242" t="s">
        <v>82</v>
      </c>
      <c r="AV289" s="13" t="s">
        <v>82</v>
      </c>
      <c r="AW289" s="13" t="s">
        <v>33</v>
      </c>
      <c r="AX289" s="13" t="s">
        <v>72</v>
      </c>
      <c r="AY289" s="242" t="s">
        <v>109</v>
      </c>
    </row>
    <row r="290" s="14" customFormat="1">
      <c r="A290" s="14"/>
      <c r="B290" s="243"/>
      <c r="C290" s="244"/>
      <c r="D290" s="212" t="s">
        <v>178</v>
      </c>
      <c r="E290" s="245" t="s">
        <v>19</v>
      </c>
      <c r="F290" s="246" t="s">
        <v>452</v>
      </c>
      <c r="G290" s="244"/>
      <c r="H290" s="245" t="s">
        <v>19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178</v>
      </c>
      <c r="AU290" s="252" t="s">
        <v>82</v>
      </c>
      <c r="AV290" s="14" t="s">
        <v>80</v>
      </c>
      <c r="AW290" s="14" t="s">
        <v>33</v>
      </c>
      <c r="AX290" s="14" t="s">
        <v>72</v>
      </c>
      <c r="AY290" s="252" t="s">
        <v>109</v>
      </c>
    </row>
    <row r="291" s="13" customFormat="1">
      <c r="A291" s="13"/>
      <c r="B291" s="232"/>
      <c r="C291" s="233"/>
      <c r="D291" s="212" t="s">
        <v>178</v>
      </c>
      <c r="E291" s="234" t="s">
        <v>19</v>
      </c>
      <c r="F291" s="235" t="s">
        <v>453</v>
      </c>
      <c r="G291" s="233"/>
      <c r="H291" s="236">
        <v>6.0499999999999998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178</v>
      </c>
      <c r="AU291" s="242" t="s">
        <v>82</v>
      </c>
      <c r="AV291" s="13" t="s">
        <v>82</v>
      </c>
      <c r="AW291" s="13" t="s">
        <v>33</v>
      </c>
      <c r="AX291" s="13" t="s">
        <v>72</v>
      </c>
      <c r="AY291" s="242" t="s">
        <v>109</v>
      </c>
    </row>
    <row r="292" s="15" customFormat="1">
      <c r="A292" s="15"/>
      <c r="B292" s="253"/>
      <c r="C292" s="254"/>
      <c r="D292" s="212" t="s">
        <v>178</v>
      </c>
      <c r="E292" s="255" t="s">
        <v>19</v>
      </c>
      <c r="F292" s="256" t="s">
        <v>223</v>
      </c>
      <c r="G292" s="254"/>
      <c r="H292" s="257">
        <v>3214.6699999999996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3" t="s">
        <v>178</v>
      </c>
      <c r="AU292" s="263" t="s">
        <v>82</v>
      </c>
      <c r="AV292" s="15" t="s">
        <v>114</v>
      </c>
      <c r="AW292" s="15" t="s">
        <v>33</v>
      </c>
      <c r="AX292" s="15" t="s">
        <v>80</v>
      </c>
      <c r="AY292" s="263" t="s">
        <v>109</v>
      </c>
    </row>
    <row r="293" s="2" customFormat="1" ht="16.5" customHeight="1">
      <c r="A293" s="41"/>
      <c r="B293" s="42"/>
      <c r="C293" s="264" t="s">
        <v>454</v>
      </c>
      <c r="D293" s="264" t="s">
        <v>455</v>
      </c>
      <c r="E293" s="265" t="s">
        <v>456</v>
      </c>
      <c r="F293" s="266" t="s">
        <v>457</v>
      </c>
      <c r="G293" s="267" t="s">
        <v>397</v>
      </c>
      <c r="H293" s="268">
        <v>4141.9799999999996</v>
      </c>
      <c r="I293" s="269"/>
      <c r="J293" s="270">
        <f>ROUND(I293*H293,2)</f>
        <v>0</v>
      </c>
      <c r="K293" s="266" t="s">
        <v>19</v>
      </c>
      <c r="L293" s="271"/>
      <c r="M293" s="272" t="s">
        <v>19</v>
      </c>
      <c r="N293" s="273" t="s">
        <v>43</v>
      </c>
      <c r="O293" s="87"/>
      <c r="P293" s="208">
        <f>O293*H293</f>
        <v>0</v>
      </c>
      <c r="Q293" s="208">
        <v>1</v>
      </c>
      <c r="R293" s="208">
        <f>Q293*H293</f>
        <v>4141.9799999999996</v>
      </c>
      <c r="S293" s="208">
        <v>0</v>
      </c>
      <c r="T293" s="209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0" t="s">
        <v>139</v>
      </c>
      <c r="AT293" s="210" t="s">
        <v>455</v>
      </c>
      <c r="AU293" s="210" t="s">
        <v>82</v>
      </c>
      <c r="AY293" s="20" t="s">
        <v>109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20" t="s">
        <v>80</v>
      </c>
      <c r="BK293" s="211">
        <f>ROUND(I293*H293,2)</f>
        <v>0</v>
      </c>
      <c r="BL293" s="20" t="s">
        <v>114</v>
      </c>
      <c r="BM293" s="210" t="s">
        <v>458</v>
      </c>
    </row>
    <row r="294" s="13" customFormat="1">
      <c r="A294" s="13"/>
      <c r="B294" s="232"/>
      <c r="C294" s="233"/>
      <c r="D294" s="212" t="s">
        <v>178</v>
      </c>
      <c r="E294" s="233"/>
      <c r="F294" s="235" t="s">
        <v>459</v>
      </c>
      <c r="G294" s="233"/>
      <c r="H294" s="236">
        <v>4141.9799999999996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178</v>
      </c>
      <c r="AU294" s="242" t="s">
        <v>82</v>
      </c>
      <c r="AV294" s="13" t="s">
        <v>82</v>
      </c>
      <c r="AW294" s="13" t="s">
        <v>4</v>
      </c>
      <c r="AX294" s="13" t="s">
        <v>80</v>
      </c>
      <c r="AY294" s="242" t="s">
        <v>109</v>
      </c>
    </row>
    <row r="295" s="2" customFormat="1" ht="16.5" customHeight="1">
      <c r="A295" s="41"/>
      <c r="B295" s="42"/>
      <c r="C295" s="264" t="s">
        <v>460</v>
      </c>
      <c r="D295" s="264" t="s">
        <v>455</v>
      </c>
      <c r="E295" s="265" t="s">
        <v>461</v>
      </c>
      <c r="F295" s="266" t="s">
        <v>462</v>
      </c>
      <c r="G295" s="267" t="s">
        <v>397</v>
      </c>
      <c r="H295" s="268">
        <v>2287.7600000000002</v>
      </c>
      <c r="I295" s="269"/>
      <c r="J295" s="270">
        <f>ROUND(I295*H295,2)</f>
        <v>0</v>
      </c>
      <c r="K295" s="266" t="s">
        <v>19</v>
      </c>
      <c r="L295" s="271"/>
      <c r="M295" s="272" t="s">
        <v>19</v>
      </c>
      <c r="N295" s="273" t="s">
        <v>43</v>
      </c>
      <c r="O295" s="87"/>
      <c r="P295" s="208">
        <f>O295*H295</f>
        <v>0</v>
      </c>
      <c r="Q295" s="208">
        <v>1</v>
      </c>
      <c r="R295" s="208">
        <f>Q295*H295</f>
        <v>2287.7600000000002</v>
      </c>
      <c r="S295" s="208">
        <v>0</v>
      </c>
      <c r="T295" s="209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0" t="s">
        <v>139</v>
      </c>
      <c r="AT295" s="210" t="s">
        <v>455</v>
      </c>
      <c r="AU295" s="210" t="s">
        <v>82</v>
      </c>
      <c r="AY295" s="20" t="s">
        <v>109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20" t="s">
        <v>80</v>
      </c>
      <c r="BK295" s="211">
        <f>ROUND(I295*H295,2)</f>
        <v>0</v>
      </c>
      <c r="BL295" s="20" t="s">
        <v>114</v>
      </c>
      <c r="BM295" s="210" t="s">
        <v>463</v>
      </c>
    </row>
    <row r="296" s="13" customFormat="1">
      <c r="A296" s="13"/>
      <c r="B296" s="232"/>
      <c r="C296" s="233"/>
      <c r="D296" s="212" t="s">
        <v>178</v>
      </c>
      <c r="E296" s="233"/>
      <c r="F296" s="235" t="s">
        <v>464</v>
      </c>
      <c r="G296" s="233"/>
      <c r="H296" s="236">
        <v>2287.7600000000002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178</v>
      </c>
      <c r="AU296" s="242" t="s">
        <v>82</v>
      </c>
      <c r="AV296" s="13" t="s">
        <v>82</v>
      </c>
      <c r="AW296" s="13" t="s">
        <v>4</v>
      </c>
      <c r="AX296" s="13" t="s">
        <v>80</v>
      </c>
      <c r="AY296" s="242" t="s">
        <v>109</v>
      </c>
    </row>
    <row r="297" s="2" customFormat="1" ht="24.15" customHeight="1">
      <c r="A297" s="41"/>
      <c r="B297" s="42"/>
      <c r="C297" s="199" t="s">
        <v>465</v>
      </c>
      <c r="D297" s="199" t="s">
        <v>110</v>
      </c>
      <c r="E297" s="200" t="s">
        <v>466</v>
      </c>
      <c r="F297" s="201" t="s">
        <v>467</v>
      </c>
      <c r="G297" s="202" t="s">
        <v>326</v>
      </c>
      <c r="H297" s="203">
        <v>83.269999999999996</v>
      </c>
      <c r="I297" s="204"/>
      <c r="J297" s="205">
        <f>ROUND(I297*H297,2)</f>
        <v>0</v>
      </c>
      <c r="K297" s="201" t="s">
        <v>174</v>
      </c>
      <c r="L297" s="47"/>
      <c r="M297" s="206" t="s">
        <v>19</v>
      </c>
      <c r="N297" s="207" t="s">
        <v>43</v>
      </c>
      <c r="O297" s="87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0" t="s">
        <v>114</v>
      </c>
      <c r="AT297" s="210" t="s">
        <v>110</v>
      </c>
      <c r="AU297" s="210" t="s">
        <v>82</v>
      </c>
      <c r="AY297" s="20" t="s">
        <v>109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20" t="s">
        <v>80</v>
      </c>
      <c r="BK297" s="211">
        <f>ROUND(I297*H297,2)</f>
        <v>0</v>
      </c>
      <c r="BL297" s="20" t="s">
        <v>114</v>
      </c>
      <c r="BM297" s="210" t="s">
        <v>468</v>
      </c>
    </row>
    <row r="298" s="2" customFormat="1">
      <c r="A298" s="41"/>
      <c r="B298" s="42"/>
      <c r="C298" s="43"/>
      <c r="D298" s="230" t="s">
        <v>176</v>
      </c>
      <c r="E298" s="43"/>
      <c r="F298" s="231" t="s">
        <v>469</v>
      </c>
      <c r="G298" s="43"/>
      <c r="H298" s="43"/>
      <c r="I298" s="214"/>
      <c r="J298" s="43"/>
      <c r="K298" s="43"/>
      <c r="L298" s="47"/>
      <c r="M298" s="215"/>
      <c r="N298" s="216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176</v>
      </c>
      <c r="AU298" s="20" t="s">
        <v>82</v>
      </c>
    </row>
    <row r="299" s="13" customFormat="1">
      <c r="A299" s="13"/>
      <c r="B299" s="232"/>
      <c r="C299" s="233"/>
      <c r="D299" s="212" t="s">
        <v>178</v>
      </c>
      <c r="E299" s="234" t="s">
        <v>19</v>
      </c>
      <c r="F299" s="235" t="s">
        <v>470</v>
      </c>
      <c r="G299" s="233"/>
      <c r="H299" s="236">
        <v>5.5999999999999996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178</v>
      </c>
      <c r="AU299" s="242" t="s">
        <v>82</v>
      </c>
      <c r="AV299" s="13" t="s">
        <v>82</v>
      </c>
      <c r="AW299" s="13" t="s">
        <v>33</v>
      </c>
      <c r="AX299" s="13" t="s">
        <v>72</v>
      </c>
      <c r="AY299" s="242" t="s">
        <v>109</v>
      </c>
    </row>
    <row r="300" s="13" customFormat="1">
      <c r="A300" s="13"/>
      <c r="B300" s="232"/>
      <c r="C300" s="233"/>
      <c r="D300" s="212" t="s">
        <v>178</v>
      </c>
      <c r="E300" s="234" t="s">
        <v>19</v>
      </c>
      <c r="F300" s="235" t="s">
        <v>471</v>
      </c>
      <c r="G300" s="233"/>
      <c r="H300" s="236">
        <v>22.949999999999999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178</v>
      </c>
      <c r="AU300" s="242" t="s">
        <v>82</v>
      </c>
      <c r="AV300" s="13" t="s">
        <v>82</v>
      </c>
      <c r="AW300" s="13" t="s">
        <v>33</v>
      </c>
      <c r="AX300" s="13" t="s">
        <v>72</v>
      </c>
      <c r="AY300" s="242" t="s">
        <v>109</v>
      </c>
    </row>
    <row r="301" s="14" customFormat="1">
      <c r="A301" s="14"/>
      <c r="B301" s="243"/>
      <c r="C301" s="244"/>
      <c r="D301" s="212" t="s">
        <v>178</v>
      </c>
      <c r="E301" s="245" t="s">
        <v>19</v>
      </c>
      <c r="F301" s="246" t="s">
        <v>472</v>
      </c>
      <c r="G301" s="244"/>
      <c r="H301" s="245" t="s">
        <v>19</v>
      </c>
      <c r="I301" s="247"/>
      <c r="J301" s="244"/>
      <c r="K301" s="244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178</v>
      </c>
      <c r="AU301" s="252" t="s">
        <v>82</v>
      </c>
      <c r="AV301" s="14" t="s">
        <v>80</v>
      </c>
      <c r="AW301" s="14" t="s">
        <v>33</v>
      </c>
      <c r="AX301" s="14" t="s">
        <v>72</v>
      </c>
      <c r="AY301" s="252" t="s">
        <v>109</v>
      </c>
    </row>
    <row r="302" s="14" customFormat="1">
      <c r="A302" s="14"/>
      <c r="B302" s="243"/>
      <c r="C302" s="244"/>
      <c r="D302" s="212" t="s">
        <v>178</v>
      </c>
      <c r="E302" s="245" t="s">
        <v>19</v>
      </c>
      <c r="F302" s="246" t="s">
        <v>473</v>
      </c>
      <c r="G302" s="244"/>
      <c r="H302" s="245" t="s">
        <v>19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178</v>
      </c>
      <c r="AU302" s="252" t="s">
        <v>82</v>
      </c>
      <c r="AV302" s="14" t="s">
        <v>80</v>
      </c>
      <c r="AW302" s="14" t="s">
        <v>33</v>
      </c>
      <c r="AX302" s="14" t="s">
        <v>72</v>
      </c>
      <c r="AY302" s="252" t="s">
        <v>109</v>
      </c>
    </row>
    <row r="303" s="13" customFormat="1">
      <c r="A303" s="13"/>
      <c r="B303" s="232"/>
      <c r="C303" s="233"/>
      <c r="D303" s="212" t="s">
        <v>178</v>
      </c>
      <c r="E303" s="234" t="s">
        <v>19</v>
      </c>
      <c r="F303" s="235" t="s">
        <v>474</v>
      </c>
      <c r="G303" s="233"/>
      <c r="H303" s="236">
        <v>30.199999999999999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178</v>
      </c>
      <c r="AU303" s="242" t="s">
        <v>82</v>
      </c>
      <c r="AV303" s="13" t="s">
        <v>82</v>
      </c>
      <c r="AW303" s="13" t="s">
        <v>33</v>
      </c>
      <c r="AX303" s="13" t="s">
        <v>72</v>
      </c>
      <c r="AY303" s="242" t="s">
        <v>109</v>
      </c>
    </row>
    <row r="304" s="13" customFormat="1">
      <c r="A304" s="13"/>
      <c r="B304" s="232"/>
      <c r="C304" s="233"/>
      <c r="D304" s="212" t="s">
        <v>178</v>
      </c>
      <c r="E304" s="234" t="s">
        <v>19</v>
      </c>
      <c r="F304" s="235" t="s">
        <v>475</v>
      </c>
      <c r="G304" s="233"/>
      <c r="H304" s="236">
        <v>23.600000000000001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178</v>
      </c>
      <c r="AU304" s="242" t="s">
        <v>82</v>
      </c>
      <c r="AV304" s="13" t="s">
        <v>82</v>
      </c>
      <c r="AW304" s="13" t="s">
        <v>33</v>
      </c>
      <c r="AX304" s="13" t="s">
        <v>72</v>
      </c>
      <c r="AY304" s="242" t="s">
        <v>109</v>
      </c>
    </row>
    <row r="305" s="13" customFormat="1">
      <c r="A305" s="13"/>
      <c r="B305" s="232"/>
      <c r="C305" s="233"/>
      <c r="D305" s="212" t="s">
        <v>178</v>
      </c>
      <c r="E305" s="234" t="s">
        <v>19</v>
      </c>
      <c r="F305" s="235" t="s">
        <v>476</v>
      </c>
      <c r="G305" s="233"/>
      <c r="H305" s="236">
        <v>0.92000000000000004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178</v>
      </c>
      <c r="AU305" s="242" t="s">
        <v>82</v>
      </c>
      <c r="AV305" s="13" t="s">
        <v>82</v>
      </c>
      <c r="AW305" s="13" t="s">
        <v>33</v>
      </c>
      <c r="AX305" s="13" t="s">
        <v>72</v>
      </c>
      <c r="AY305" s="242" t="s">
        <v>109</v>
      </c>
    </row>
    <row r="306" s="15" customFormat="1">
      <c r="A306" s="15"/>
      <c r="B306" s="253"/>
      <c r="C306" s="254"/>
      <c r="D306" s="212" t="s">
        <v>178</v>
      </c>
      <c r="E306" s="255" t="s">
        <v>19</v>
      </c>
      <c r="F306" s="256" t="s">
        <v>223</v>
      </c>
      <c r="G306" s="254"/>
      <c r="H306" s="257">
        <v>83.269999999999996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3" t="s">
        <v>178</v>
      </c>
      <c r="AU306" s="263" t="s">
        <v>82</v>
      </c>
      <c r="AV306" s="15" t="s">
        <v>114</v>
      </c>
      <c r="AW306" s="15" t="s">
        <v>33</v>
      </c>
      <c r="AX306" s="15" t="s">
        <v>80</v>
      </c>
      <c r="AY306" s="263" t="s">
        <v>109</v>
      </c>
    </row>
    <row r="307" s="2" customFormat="1" ht="16.5" customHeight="1">
      <c r="A307" s="41"/>
      <c r="B307" s="42"/>
      <c r="C307" s="264" t="s">
        <v>477</v>
      </c>
      <c r="D307" s="264" t="s">
        <v>455</v>
      </c>
      <c r="E307" s="265" t="s">
        <v>478</v>
      </c>
      <c r="F307" s="266" t="s">
        <v>479</v>
      </c>
      <c r="G307" s="267" t="s">
        <v>397</v>
      </c>
      <c r="H307" s="268">
        <v>87.552000000000007</v>
      </c>
      <c r="I307" s="269"/>
      <c r="J307" s="270">
        <f>ROUND(I307*H307,2)</f>
        <v>0</v>
      </c>
      <c r="K307" s="266" t="s">
        <v>174</v>
      </c>
      <c r="L307" s="271"/>
      <c r="M307" s="272" t="s">
        <v>19</v>
      </c>
      <c r="N307" s="273" t="s">
        <v>43</v>
      </c>
      <c r="O307" s="87"/>
      <c r="P307" s="208">
        <f>O307*H307</f>
        <v>0</v>
      </c>
      <c r="Q307" s="208">
        <v>1</v>
      </c>
      <c r="R307" s="208">
        <f>Q307*H307</f>
        <v>87.552000000000007</v>
      </c>
      <c r="S307" s="208">
        <v>0</v>
      </c>
      <c r="T307" s="209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0" t="s">
        <v>139</v>
      </c>
      <c r="AT307" s="210" t="s">
        <v>455</v>
      </c>
      <c r="AU307" s="210" t="s">
        <v>82</v>
      </c>
      <c r="AY307" s="20" t="s">
        <v>109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20" t="s">
        <v>80</v>
      </c>
      <c r="BK307" s="211">
        <f>ROUND(I307*H307,2)</f>
        <v>0</v>
      </c>
      <c r="BL307" s="20" t="s">
        <v>114</v>
      </c>
      <c r="BM307" s="210" t="s">
        <v>480</v>
      </c>
    </row>
    <row r="308" s="13" customFormat="1">
      <c r="A308" s="13"/>
      <c r="B308" s="232"/>
      <c r="C308" s="233"/>
      <c r="D308" s="212" t="s">
        <v>178</v>
      </c>
      <c r="E308" s="233"/>
      <c r="F308" s="235" t="s">
        <v>481</v>
      </c>
      <c r="G308" s="233"/>
      <c r="H308" s="236">
        <v>87.552000000000007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178</v>
      </c>
      <c r="AU308" s="242" t="s">
        <v>82</v>
      </c>
      <c r="AV308" s="13" t="s">
        <v>82</v>
      </c>
      <c r="AW308" s="13" t="s">
        <v>4</v>
      </c>
      <c r="AX308" s="13" t="s">
        <v>80</v>
      </c>
      <c r="AY308" s="242" t="s">
        <v>109</v>
      </c>
    </row>
    <row r="309" s="2" customFormat="1" ht="16.5" customHeight="1">
      <c r="A309" s="41"/>
      <c r="B309" s="42"/>
      <c r="C309" s="199" t="s">
        <v>482</v>
      </c>
      <c r="D309" s="199" t="s">
        <v>110</v>
      </c>
      <c r="E309" s="200" t="s">
        <v>483</v>
      </c>
      <c r="F309" s="201" t="s">
        <v>484</v>
      </c>
      <c r="G309" s="202" t="s">
        <v>326</v>
      </c>
      <c r="H309" s="203">
        <v>28.550000000000001</v>
      </c>
      <c r="I309" s="204"/>
      <c r="J309" s="205">
        <f>ROUND(I309*H309,2)</f>
        <v>0</v>
      </c>
      <c r="K309" s="201" t="s">
        <v>174</v>
      </c>
      <c r="L309" s="47"/>
      <c r="M309" s="206" t="s">
        <v>19</v>
      </c>
      <c r="N309" s="207" t="s">
        <v>43</v>
      </c>
      <c r="O309" s="87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0" t="s">
        <v>114</v>
      </c>
      <c r="AT309" s="210" t="s">
        <v>110</v>
      </c>
      <c r="AU309" s="210" t="s">
        <v>82</v>
      </c>
      <c r="AY309" s="20" t="s">
        <v>109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20" t="s">
        <v>80</v>
      </c>
      <c r="BK309" s="211">
        <f>ROUND(I309*H309,2)</f>
        <v>0</v>
      </c>
      <c r="BL309" s="20" t="s">
        <v>114</v>
      </c>
      <c r="BM309" s="210" t="s">
        <v>485</v>
      </c>
    </row>
    <row r="310" s="2" customFormat="1">
      <c r="A310" s="41"/>
      <c r="B310" s="42"/>
      <c r="C310" s="43"/>
      <c r="D310" s="230" t="s">
        <v>176</v>
      </c>
      <c r="E310" s="43"/>
      <c r="F310" s="231" t="s">
        <v>486</v>
      </c>
      <c r="G310" s="43"/>
      <c r="H310" s="43"/>
      <c r="I310" s="214"/>
      <c r="J310" s="43"/>
      <c r="K310" s="43"/>
      <c r="L310" s="47"/>
      <c r="M310" s="215"/>
      <c r="N310" s="216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176</v>
      </c>
      <c r="AU310" s="20" t="s">
        <v>82</v>
      </c>
    </row>
    <row r="311" s="13" customFormat="1">
      <c r="A311" s="13"/>
      <c r="B311" s="232"/>
      <c r="C311" s="233"/>
      <c r="D311" s="212" t="s">
        <v>178</v>
      </c>
      <c r="E311" s="234" t="s">
        <v>19</v>
      </c>
      <c r="F311" s="235" t="s">
        <v>470</v>
      </c>
      <c r="G311" s="233"/>
      <c r="H311" s="236">
        <v>5.5999999999999996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178</v>
      </c>
      <c r="AU311" s="242" t="s">
        <v>82</v>
      </c>
      <c r="AV311" s="13" t="s">
        <v>82</v>
      </c>
      <c r="AW311" s="13" t="s">
        <v>33</v>
      </c>
      <c r="AX311" s="13" t="s">
        <v>72</v>
      </c>
      <c r="AY311" s="242" t="s">
        <v>109</v>
      </c>
    </row>
    <row r="312" s="13" customFormat="1">
      <c r="A312" s="13"/>
      <c r="B312" s="232"/>
      <c r="C312" s="233"/>
      <c r="D312" s="212" t="s">
        <v>178</v>
      </c>
      <c r="E312" s="234" t="s">
        <v>19</v>
      </c>
      <c r="F312" s="235" t="s">
        <v>471</v>
      </c>
      <c r="G312" s="233"/>
      <c r="H312" s="236">
        <v>22.949999999999999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178</v>
      </c>
      <c r="AU312" s="242" t="s">
        <v>82</v>
      </c>
      <c r="AV312" s="13" t="s">
        <v>82</v>
      </c>
      <c r="AW312" s="13" t="s">
        <v>33</v>
      </c>
      <c r="AX312" s="13" t="s">
        <v>72</v>
      </c>
      <c r="AY312" s="242" t="s">
        <v>109</v>
      </c>
    </row>
    <row r="313" s="15" customFormat="1">
      <c r="A313" s="15"/>
      <c r="B313" s="253"/>
      <c r="C313" s="254"/>
      <c r="D313" s="212" t="s">
        <v>178</v>
      </c>
      <c r="E313" s="255" t="s">
        <v>19</v>
      </c>
      <c r="F313" s="256" t="s">
        <v>223</v>
      </c>
      <c r="G313" s="254"/>
      <c r="H313" s="257">
        <v>28.549999999999997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3" t="s">
        <v>178</v>
      </c>
      <c r="AU313" s="263" t="s">
        <v>82</v>
      </c>
      <c r="AV313" s="15" t="s">
        <v>114</v>
      </c>
      <c r="AW313" s="15" t="s">
        <v>33</v>
      </c>
      <c r="AX313" s="15" t="s">
        <v>80</v>
      </c>
      <c r="AY313" s="263" t="s">
        <v>109</v>
      </c>
    </row>
    <row r="314" s="2" customFormat="1" ht="37.8" customHeight="1">
      <c r="A314" s="41"/>
      <c r="B314" s="42"/>
      <c r="C314" s="199" t="s">
        <v>487</v>
      </c>
      <c r="D314" s="199" t="s">
        <v>110</v>
      </c>
      <c r="E314" s="200" t="s">
        <v>488</v>
      </c>
      <c r="F314" s="201" t="s">
        <v>489</v>
      </c>
      <c r="G314" s="202" t="s">
        <v>326</v>
      </c>
      <c r="H314" s="203">
        <v>32.439</v>
      </c>
      <c r="I314" s="204"/>
      <c r="J314" s="205">
        <f>ROUND(I314*H314,2)</f>
        <v>0</v>
      </c>
      <c r="K314" s="201" t="s">
        <v>174</v>
      </c>
      <c r="L314" s="47"/>
      <c r="M314" s="206" t="s">
        <v>19</v>
      </c>
      <c r="N314" s="207" t="s">
        <v>43</v>
      </c>
      <c r="O314" s="87"/>
      <c r="P314" s="208">
        <f>O314*H314</f>
        <v>0</v>
      </c>
      <c r="Q314" s="208">
        <v>0</v>
      </c>
      <c r="R314" s="208">
        <f>Q314*H314</f>
        <v>0</v>
      </c>
      <c r="S314" s="208">
        <v>0</v>
      </c>
      <c r="T314" s="209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0" t="s">
        <v>114</v>
      </c>
      <c r="AT314" s="210" t="s">
        <v>110</v>
      </c>
      <c r="AU314" s="210" t="s">
        <v>82</v>
      </c>
      <c r="AY314" s="20" t="s">
        <v>109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20" t="s">
        <v>80</v>
      </c>
      <c r="BK314" s="211">
        <f>ROUND(I314*H314,2)</f>
        <v>0</v>
      </c>
      <c r="BL314" s="20" t="s">
        <v>114</v>
      </c>
      <c r="BM314" s="210" t="s">
        <v>490</v>
      </c>
    </row>
    <row r="315" s="2" customFormat="1">
      <c r="A315" s="41"/>
      <c r="B315" s="42"/>
      <c r="C315" s="43"/>
      <c r="D315" s="230" t="s">
        <v>176</v>
      </c>
      <c r="E315" s="43"/>
      <c r="F315" s="231" t="s">
        <v>491</v>
      </c>
      <c r="G315" s="43"/>
      <c r="H315" s="43"/>
      <c r="I315" s="214"/>
      <c r="J315" s="43"/>
      <c r="K315" s="43"/>
      <c r="L315" s="47"/>
      <c r="M315" s="215"/>
      <c r="N315" s="216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176</v>
      </c>
      <c r="AU315" s="20" t="s">
        <v>82</v>
      </c>
    </row>
    <row r="316" s="14" customFormat="1">
      <c r="A316" s="14"/>
      <c r="B316" s="243"/>
      <c r="C316" s="244"/>
      <c r="D316" s="212" t="s">
        <v>178</v>
      </c>
      <c r="E316" s="245" t="s">
        <v>19</v>
      </c>
      <c r="F316" s="246" t="s">
        <v>492</v>
      </c>
      <c r="G316" s="244"/>
      <c r="H316" s="245" t="s">
        <v>19</v>
      </c>
      <c r="I316" s="247"/>
      <c r="J316" s="244"/>
      <c r="K316" s="244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178</v>
      </c>
      <c r="AU316" s="252" t="s">
        <v>82</v>
      </c>
      <c r="AV316" s="14" t="s">
        <v>80</v>
      </c>
      <c r="AW316" s="14" t="s">
        <v>33</v>
      </c>
      <c r="AX316" s="14" t="s">
        <v>72</v>
      </c>
      <c r="AY316" s="252" t="s">
        <v>109</v>
      </c>
    </row>
    <row r="317" s="13" customFormat="1">
      <c r="A317" s="13"/>
      <c r="B317" s="232"/>
      <c r="C317" s="233"/>
      <c r="D317" s="212" t="s">
        <v>178</v>
      </c>
      <c r="E317" s="234" t="s">
        <v>19</v>
      </c>
      <c r="F317" s="235" t="s">
        <v>493</v>
      </c>
      <c r="G317" s="233"/>
      <c r="H317" s="236">
        <v>13.77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178</v>
      </c>
      <c r="AU317" s="242" t="s">
        <v>82</v>
      </c>
      <c r="AV317" s="13" t="s">
        <v>82</v>
      </c>
      <c r="AW317" s="13" t="s">
        <v>33</v>
      </c>
      <c r="AX317" s="13" t="s">
        <v>72</v>
      </c>
      <c r="AY317" s="242" t="s">
        <v>109</v>
      </c>
    </row>
    <row r="318" s="14" customFormat="1">
      <c r="A318" s="14"/>
      <c r="B318" s="243"/>
      <c r="C318" s="244"/>
      <c r="D318" s="212" t="s">
        <v>178</v>
      </c>
      <c r="E318" s="245" t="s">
        <v>19</v>
      </c>
      <c r="F318" s="246" t="s">
        <v>494</v>
      </c>
      <c r="G318" s="244"/>
      <c r="H318" s="245" t="s">
        <v>19</v>
      </c>
      <c r="I318" s="247"/>
      <c r="J318" s="244"/>
      <c r="K318" s="244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178</v>
      </c>
      <c r="AU318" s="252" t="s">
        <v>82</v>
      </c>
      <c r="AV318" s="14" t="s">
        <v>80</v>
      </c>
      <c r="AW318" s="14" t="s">
        <v>33</v>
      </c>
      <c r="AX318" s="14" t="s">
        <v>72</v>
      </c>
      <c r="AY318" s="252" t="s">
        <v>109</v>
      </c>
    </row>
    <row r="319" s="13" customFormat="1">
      <c r="A319" s="13"/>
      <c r="B319" s="232"/>
      <c r="C319" s="233"/>
      <c r="D319" s="212" t="s">
        <v>178</v>
      </c>
      <c r="E319" s="234" t="s">
        <v>19</v>
      </c>
      <c r="F319" s="235" t="s">
        <v>383</v>
      </c>
      <c r="G319" s="233"/>
      <c r="H319" s="236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178</v>
      </c>
      <c r="AU319" s="242" t="s">
        <v>82</v>
      </c>
      <c r="AV319" s="13" t="s">
        <v>82</v>
      </c>
      <c r="AW319" s="13" t="s">
        <v>33</v>
      </c>
      <c r="AX319" s="13" t="s">
        <v>72</v>
      </c>
      <c r="AY319" s="242" t="s">
        <v>109</v>
      </c>
    </row>
    <row r="320" s="13" customFormat="1">
      <c r="A320" s="13"/>
      <c r="B320" s="232"/>
      <c r="C320" s="233"/>
      <c r="D320" s="212" t="s">
        <v>178</v>
      </c>
      <c r="E320" s="234" t="s">
        <v>19</v>
      </c>
      <c r="F320" s="235" t="s">
        <v>495</v>
      </c>
      <c r="G320" s="233"/>
      <c r="H320" s="236">
        <v>-0.126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178</v>
      </c>
      <c r="AU320" s="242" t="s">
        <v>82</v>
      </c>
      <c r="AV320" s="13" t="s">
        <v>82</v>
      </c>
      <c r="AW320" s="13" t="s">
        <v>33</v>
      </c>
      <c r="AX320" s="13" t="s">
        <v>72</v>
      </c>
      <c r="AY320" s="242" t="s">
        <v>109</v>
      </c>
    </row>
    <row r="321" s="14" customFormat="1">
      <c r="A321" s="14"/>
      <c r="B321" s="243"/>
      <c r="C321" s="244"/>
      <c r="D321" s="212" t="s">
        <v>178</v>
      </c>
      <c r="E321" s="245" t="s">
        <v>19</v>
      </c>
      <c r="F321" s="246" t="s">
        <v>496</v>
      </c>
      <c r="G321" s="244"/>
      <c r="H321" s="245" t="s">
        <v>19</v>
      </c>
      <c r="I321" s="247"/>
      <c r="J321" s="244"/>
      <c r="K321" s="244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178</v>
      </c>
      <c r="AU321" s="252" t="s">
        <v>82</v>
      </c>
      <c r="AV321" s="14" t="s">
        <v>80</v>
      </c>
      <c r="AW321" s="14" t="s">
        <v>33</v>
      </c>
      <c r="AX321" s="14" t="s">
        <v>72</v>
      </c>
      <c r="AY321" s="252" t="s">
        <v>109</v>
      </c>
    </row>
    <row r="322" s="13" customFormat="1">
      <c r="A322" s="13"/>
      <c r="B322" s="232"/>
      <c r="C322" s="233"/>
      <c r="D322" s="212" t="s">
        <v>178</v>
      </c>
      <c r="E322" s="234" t="s">
        <v>19</v>
      </c>
      <c r="F322" s="235" t="s">
        <v>497</v>
      </c>
      <c r="G322" s="233"/>
      <c r="H322" s="236">
        <v>4.8799999999999999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178</v>
      </c>
      <c r="AU322" s="242" t="s">
        <v>82</v>
      </c>
      <c r="AV322" s="13" t="s">
        <v>82</v>
      </c>
      <c r="AW322" s="13" t="s">
        <v>33</v>
      </c>
      <c r="AX322" s="13" t="s">
        <v>72</v>
      </c>
      <c r="AY322" s="242" t="s">
        <v>109</v>
      </c>
    </row>
    <row r="323" s="13" customFormat="1">
      <c r="A323" s="13"/>
      <c r="B323" s="232"/>
      <c r="C323" s="233"/>
      <c r="D323" s="212" t="s">
        <v>178</v>
      </c>
      <c r="E323" s="234" t="s">
        <v>19</v>
      </c>
      <c r="F323" s="235" t="s">
        <v>498</v>
      </c>
      <c r="G323" s="233"/>
      <c r="H323" s="236">
        <v>16.280000000000001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178</v>
      </c>
      <c r="AU323" s="242" t="s">
        <v>82</v>
      </c>
      <c r="AV323" s="13" t="s">
        <v>82</v>
      </c>
      <c r="AW323" s="13" t="s">
        <v>33</v>
      </c>
      <c r="AX323" s="13" t="s">
        <v>72</v>
      </c>
      <c r="AY323" s="242" t="s">
        <v>109</v>
      </c>
    </row>
    <row r="324" s="13" customFormat="1">
      <c r="A324" s="13"/>
      <c r="B324" s="232"/>
      <c r="C324" s="233"/>
      <c r="D324" s="212" t="s">
        <v>178</v>
      </c>
      <c r="E324" s="234" t="s">
        <v>19</v>
      </c>
      <c r="F324" s="235" t="s">
        <v>499</v>
      </c>
      <c r="G324" s="233"/>
      <c r="H324" s="236">
        <v>-0.77600000000000002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178</v>
      </c>
      <c r="AU324" s="242" t="s">
        <v>82</v>
      </c>
      <c r="AV324" s="13" t="s">
        <v>82</v>
      </c>
      <c r="AW324" s="13" t="s">
        <v>33</v>
      </c>
      <c r="AX324" s="13" t="s">
        <v>72</v>
      </c>
      <c r="AY324" s="242" t="s">
        <v>109</v>
      </c>
    </row>
    <row r="325" s="13" customFormat="1">
      <c r="A325" s="13"/>
      <c r="B325" s="232"/>
      <c r="C325" s="233"/>
      <c r="D325" s="212" t="s">
        <v>178</v>
      </c>
      <c r="E325" s="234" t="s">
        <v>19</v>
      </c>
      <c r="F325" s="235" t="s">
        <v>500</v>
      </c>
      <c r="G325" s="233"/>
      <c r="H325" s="236">
        <v>-2.589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178</v>
      </c>
      <c r="AU325" s="242" t="s">
        <v>82</v>
      </c>
      <c r="AV325" s="13" t="s">
        <v>82</v>
      </c>
      <c r="AW325" s="13" t="s">
        <v>33</v>
      </c>
      <c r="AX325" s="13" t="s">
        <v>72</v>
      </c>
      <c r="AY325" s="242" t="s">
        <v>109</v>
      </c>
    </row>
    <row r="326" s="15" customFormat="1">
      <c r="A326" s="15"/>
      <c r="B326" s="253"/>
      <c r="C326" s="254"/>
      <c r="D326" s="212" t="s">
        <v>178</v>
      </c>
      <c r="E326" s="255" t="s">
        <v>19</v>
      </c>
      <c r="F326" s="256" t="s">
        <v>223</v>
      </c>
      <c r="G326" s="254"/>
      <c r="H326" s="257">
        <v>32.439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3" t="s">
        <v>178</v>
      </c>
      <c r="AU326" s="263" t="s">
        <v>82</v>
      </c>
      <c r="AV326" s="15" t="s">
        <v>114</v>
      </c>
      <c r="AW326" s="15" t="s">
        <v>33</v>
      </c>
      <c r="AX326" s="15" t="s">
        <v>80</v>
      </c>
      <c r="AY326" s="263" t="s">
        <v>109</v>
      </c>
    </row>
    <row r="327" s="2" customFormat="1" ht="16.5" customHeight="1">
      <c r="A327" s="41"/>
      <c r="B327" s="42"/>
      <c r="C327" s="264" t="s">
        <v>501</v>
      </c>
      <c r="D327" s="264" t="s">
        <v>455</v>
      </c>
      <c r="E327" s="265" t="s">
        <v>502</v>
      </c>
      <c r="F327" s="266" t="s">
        <v>503</v>
      </c>
      <c r="G327" s="267" t="s">
        <v>397</v>
      </c>
      <c r="H327" s="268">
        <v>64.878</v>
      </c>
      <c r="I327" s="269"/>
      <c r="J327" s="270">
        <f>ROUND(I327*H327,2)</f>
        <v>0</v>
      </c>
      <c r="K327" s="266" t="s">
        <v>174</v>
      </c>
      <c r="L327" s="271"/>
      <c r="M327" s="272" t="s">
        <v>19</v>
      </c>
      <c r="N327" s="273" t="s">
        <v>43</v>
      </c>
      <c r="O327" s="87"/>
      <c r="P327" s="208">
        <f>O327*H327</f>
        <v>0</v>
      </c>
      <c r="Q327" s="208">
        <v>1</v>
      </c>
      <c r="R327" s="208">
        <f>Q327*H327</f>
        <v>64.878</v>
      </c>
      <c r="S327" s="208">
        <v>0</v>
      </c>
      <c r="T327" s="209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0" t="s">
        <v>139</v>
      </c>
      <c r="AT327" s="210" t="s">
        <v>455</v>
      </c>
      <c r="AU327" s="210" t="s">
        <v>82</v>
      </c>
      <c r="AY327" s="20" t="s">
        <v>109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20" t="s">
        <v>80</v>
      </c>
      <c r="BK327" s="211">
        <f>ROUND(I327*H327,2)</f>
        <v>0</v>
      </c>
      <c r="BL327" s="20" t="s">
        <v>114</v>
      </c>
      <c r="BM327" s="210" t="s">
        <v>504</v>
      </c>
    </row>
    <row r="328" s="13" customFormat="1">
      <c r="A328" s="13"/>
      <c r="B328" s="232"/>
      <c r="C328" s="233"/>
      <c r="D328" s="212" t="s">
        <v>178</v>
      </c>
      <c r="E328" s="233"/>
      <c r="F328" s="235" t="s">
        <v>505</v>
      </c>
      <c r="G328" s="233"/>
      <c r="H328" s="236">
        <v>64.878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178</v>
      </c>
      <c r="AU328" s="242" t="s">
        <v>82</v>
      </c>
      <c r="AV328" s="13" t="s">
        <v>82</v>
      </c>
      <c r="AW328" s="13" t="s">
        <v>4</v>
      </c>
      <c r="AX328" s="13" t="s">
        <v>80</v>
      </c>
      <c r="AY328" s="242" t="s">
        <v>109</v>
      </c>
    </row>
    <row r="329" s="2" customFormat="1" ht="24.15" customHeight="1">
      <c r="A329" s="41"/>
      <c r="B329" s="42"/>
      <c r="C329" s="199" t="s">
        <v>506</v>
      </c>
      <c r="D329" s="199" t="s">
        <v>110</v>
      </c>
      <c r="E329" s="200" t="s">
        <v>507</v>
      </c>
      <c r="F329" s="201" t="s">
        <v>508</v>
      </c>
      <c r="G329" s="202" t="s">
        <v>182</v>
      </c>
      <c r="H329" s="203">
        <v>1</v>
      </c>
      <c r="I329" s="204"/>
      <c r="J329" s="205">
        <f>ROUND(I329*H329,2)</f>
        <v>0</v>
      </c>
      <c r="K329" s="201" t="s">
        <v>174</v>
      </c>
      <c r="L329" s="47"/>
      <c r="M329" s="206" t="s">
        <v>19</v>
      </c>
      <c r="N329" s="207" t="s">
        <v>43</v>
      </c>
      <c r="O329" s="87"/>
      <c r="P329" s="208">
        <f>O329*H329</f>
        <v>0</v>
      </c>
      <c r="Q329" s="208">
        <v>0.01281</v>
      </c>
      <c r="R329" s="208">
        <f>Q329*H329</f>
        <v>0.01281</v>
      </c>
      <c r="S329" s="208">
        <v>0</v>
      </c>
      <c r="T329" s="209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0" t="s">
        <v>114</v>
      </c>
      <c r="AT329" s="210" t="s">
        <v>110</v>
      </c>
      <c r="AU329" s="210" t="s">
        <v>82</v>
      </c>
      <c r="AY329" s="20" t="s">
        <v>109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20" t="s">
        <v>80</v>
      </c>
      <c r="BK329" s="211">
        <f>ROUND(I329*H329,2)</f>
        <v>0</v>
      </c>
      <c r="BL329" s="20" t="s">
        <v>114</v>
      </c>
      <c r="BM329" s="210" t="s">
        <v>509</v>
      </c>
    </row>
    <row r="330" s="2" customFormat="1">
      <c r="A330" s="41"/>
      <c r="B330" s="42"/>
      <c r="C330" s="43"/>
      <c r="D330" s="230" t="s">
        <v>176</v>
      </c>
      <c r="E330" s="43"/>
      <c r="F330" s="231" t="s">
        <v>510</v>
      </c>
      <c r="G330" s="43"/>
      <c r="H330" s="43"/>
      <c r="I330" s="214"/>
      <c r="J330" s="43"/>
      <c r="K330" s="43"/>
      <c r="L330" s="47"/>
      <c r="M330" s="215"/>
      <c r="N330" s="216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176</v>
      </c>
      <c r="AU330" s="20" t="s">
        <v>82</v>
      </c>
    </row>
    <row r="331" s="2" customFormat="1" ht="24.15" customHeight="1">
      <c r="A331" s="41"/>
      <c r="B331" s="42"/>
      <c r="C331" s="199" t="s">
        <v>511</v>
      </c>
      <c r="D331" s="199" t="s">
        <v>110</v>
      </c>
      <c r="E331" s="200" t="s">
        <v>512</v>
      </c>
      <c r="F331" s="201" t="s">
        <v>513</v>
      </c>
      <c r="G331" s="202" t="s">
        <v>182</v>
      </c>
      <c r="H331" s="203">
        <v>3</v>
      </c>
      <c r="I331" s="204"/>
      <c r="J331" s="205">
        <f>ROUND(I331*H331,2)</f>
        <v>0</v>
      </c>
      <c r="K331" s="201" t="s">
        <v>174</v>
      </c>
      <c r="L331" s="47"/>
      <c r="M331" s="206" t="s">
        <v>19</v>
      </c>
      <c r="N331" s="207" t="s">
        <v>43</v>
      </c>
      <c r="O331" s="87"/>
      <c r="P331" s="208">
        <f>O331*H331</f>
        <v>0</v>
      </c>
      <c r="Q331" s="208">
        <v>0.021350000000000001</v>
      </c>
      <c r="R331" s="208">
        <f>Q331*H331</f>
        <v>0.064049999999999996</v>
      </c>
      <c r="S331" s="208">
        <v>0</v>
      </c>
      <c r="T331" s="209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0" t="s">
        <v>114</v>
      </c>
      <c r="AT331" s="210" t="s">
        <v>110</v>
      </c>
      <c r="AU331" s="210" t="s">
        <v>82</v>
      </c>
      <c r="AY331" s="20" t="s">
        <v>109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20" t="s">
        <v>80</v>
      </c>
      <c r="BK331" s="211">
        <f>ROUND(I331*H331,2)</f>
        <v>0</v>
      </c>
      <c r="BL331" s="20" t="s">
        <v>114</v>
      </c>
      <c r="BM331" s="210" t="s">
        <v>514</v>
      </c>
    </row>
    <row r="332" s="2" customFormat="1">
      <c r="A332" s="41"/>
      <c r="B332" s="42"/>
      <c r="C332" s="43"/>
      <c r="D332" s="230" t="s">
        <v>176</v>
      </c>
      <c r="E332" s="43"/>
      <c r="F332" s="231" t="s">
        <v>515</v>
      </c>
      <c r="G332" s="43"/>
      <c r="H332" s="43"/>
      <c r="I332" s="214"/>
      <c r="J332" s="43"/>
      <c r="K332" s="43"/>
      <c r="L332" s="47"/>
      <c r="M332" s="215"/>
      <c r="N332" s="216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176</v>
      </c>
      <c r="AU332" s="20" t="s">
        <v>82</v>
      </c>
    </row>
    <row r="333" s="2" customFormat="1" ht="24.15" customHeight="1">
      <c r="A333" s="41"/>
      <c r="B333" s="42"/>
      <c r="C333" s="199" t="s">
        <v>516</v>
      </c>
      <c r="D333" s="199" t="s">
        <v>110</v>
      </c>
      <c r="E333" s="200" t="s">
        <v>517</v>
      </c>
      <c r="F333" s="201" t="s">
        <v>518</v>
      </c>
      <c r="G333" s="202" t="s">
        <v>182</v>
      </c>
      <c r="H333" s="203">
        <v>5</v>
      </c>
      <c r="I333" s="204"/>
      <c r="J333" s="205">
        <f>ROUND(I333*H333,2)</f>
        <v>0</v>
      </c>
      <c r="K333" s="201" t="s">
        <v>174</v>
      </c>
      <c r="L333" s="47"/>
      <c r="M333" s="206" t="s">
        <v>19</v>
      </c>
      <c r="N333" s="207" t="s">
        <v>43</v>
      </c>
      <c r="O333" s="87"/>
      <c r="P333" s="208">
        <f>O333*H333</f>
        <v>0</v>
      </c>
      <c r="Q333" s="208">
        <v>0.02989</v>
      </c>
      <c r="R333" s="208">
        <f>Q333*H333</f>
        <v>0.14945</v>
      </c>
      <c r="S333" s="208">
        <v>0</v>
      </c>
      <c r="T333" s="209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0" t="s">
        <v>114</v>
      </c>
      <c r="AT333" s="210" t="s">
        <v>110</v>
      </c>
      <c r="AU333" s="210" t="s">
        <v>82</v>
      </c>
      <c r="AY333" s="20" t="s">
        <v>109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20" t="s">
        <v>80</v>
      </c>
      <c r="BK333" s="211">
        <f>ROUND(I333*H333,2)</f>
        <v>0</v>
      </c>
      <c r="BL333" s="20" t="s">
        <v>114</v>
      </c>
      <c r="BM333" s="210" t="s">
        <v>519</v>
      </c>
    </row>
    <row r="334" s="2" customFormat="1">
      <c r="A334" s="41"/>
      <c r="B334" s="42"/>
      <c r="C334" s="43"/>
      <c r="D334" s="230" t="s">
        <v>176</v>
      </c>
      <c r="E334" s="43"/>
      <c r="F334" s="231" t="s">
        <v>520</v>
      </c>
      <c r="G334" s="43"/>
      <c r="H334" s="43"/>
      <c r="I334" s="214"/>
      <c r="J334" s="43"/>
      <c r="K334" s="43"/>
      <c r="L334" s="47"/>
      <c r="M334" s="215"/>
      <c r="N334" s="216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176</v>
      </c>
      <c r="AU334" s="20" t="s">
        <v>82</v>
      </c>
    </row>
    <row r="335" s="2" customFormat="1" ht="24.15" customHeight="1">
      <c r="A335" s="41"/>
      <c r="B335" s="42"/>
      <c r="C335" s="199" t="s">
        <v>521</v>
      </c>
      <c r="D335" s="199" t="s">
        <v>110</v>
      </c>
      <c r="E335" s="200" t="s">
        <v>522</v>
      </c>
      <c r="F335" s="201" t="s">
        <v>523</v>
      </c>
      <c r="G335" s="202" t="s">
        <v>182</v>
      </c>
      <c r="H335" s="203">
        <v>5</v>
      </c>
      <c r="I335" s="204"/>
      <c r="J335" s="205">
        <f>ROUND(I335*H335,2)</f>
        <v>0</v>
      </c>
      <c r="K335" s="201" t="s">
        <v>174</v>
      </c>
      <c r="L335" s="47"/>
      <c r="M335" s="206" t="s">
        <v>19</v>
      </c>
      <c r="N335" s="207" t="s">
        <v>43</v>
      </c>
      <c r="O335" s="87"/>
      <c r="P335" s="208">
        <f>O335*H335</f>
        <v>0</v>
      </c>
      <c r="Q335" s="208">
        <v>0.038429999999999999</v>
      </c>
      <c r="R335" s="208">
        <f>Q335*H335</f>
        <v>0.19214999999999999</v>
      </c>
      <c r="S335" s="208">
        <v>0</v>
      </c>
      <c r="T335" s="20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0" t="s">
        <v>114</v>
      </c>
      <c r="AT335" s="210" t="s">
        <v>110</v>
      </c>
      <c r="AU335" s="210" t="s">
        <v>82</v>
      </c>
      <c r="AY335" s="20" t="s">
        <v>109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20" t="s">
        <v>80</v>
      </c>
      <c r="BK335" s="211">
        <f>ROUND(I335*H335,2)</f>
        <v>0</v>
      </c>
      <c r="BL335" s="20" t="s">
        <v>114</v>
      </c>
      <c r="BM335" s="210" t="s">
        <v>524</v>
      </c>
    </row>
    <row r="336" s="2" customFormat="1">
      <c r="A336" s="41"/>
      <c r="B336" s="42"/>
      <c r="C336" s="43"/>
      <c r="D336" s="230" t="s">
        <v>176</v>
      </c>
      <c r="E336" s="43"/>
      <c r="F336" s="231" t="s">
        <v>525</v>
      </c>
      <c r="G336" s="43"/>
      <c r="H336" s="43"/>
      <c r="I336" s="214"/>
      <c r="J336" s="43"/>
      <c r="K336" s="43"/>
      <c r="L336" s="47"/>
      <c r="M336" s="215"/>
      <c r="N336" s="21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176</v>
      </c>
      <c r="AU336" s="20" t="s">
        <v>82</v>
      </c>
    </row>
    <row r="337" s="2" customFormat="1" ht="24.15" customHeight="1">
      <c r="A337" s="41"/>
      <c r="B337" s="42"/>
      <c r="C337" s="199" t="s">
        <v>526</v>
      </c>
      <c r="D337" s="199" t="s">
        <v>110</v>
      </c>
      <c r="E337" s="200" t="s">
        <v>527</v>
      </c>
      <c r="F337" s="201" t="s">
        <v>528</v>
      </c>
      <c r="G337" s="202" t="s">
        <v>173</v>
      </c>
      <c r="H337" s="203">
        <v>435</v>
      </c>
      <c r="I337" s="204"/>
      <c r="J337" s="205">
        <f>ROUND(I337*H337,2)</f>
        <v>0</v>
      </c>
      <c r="K337" s="201" t="s">
        <v>174</v>
      </c>
      <c r="L337" s="47"/>
      <c r="M337" s="206" t="s">
        <v>19</v>
      </c>
      <c r="N337" s="207" t="s">
        <v>43</v>
      </c>
      <c r="O337" s="87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0" t="s">
        <v>114</v>
      </c>
      <c r="AT337" s="210" t="s">
        <v>110</v>
      </c>
      <c r="AU337" s="210" t="s">
        <v>82</v>
      </c>
      <c r="AY337" s="20" t="s">
        <v>109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20" t="s">
        <v>80</v>
      </c>
      <c r="BK337" s="211">
        <f>ROUND(I337*H337,2)</f>
        <v>0</v>
      </c>
      <c r="BL337" s="20" t="s">
        <v>114</v>
      </c>
      <c r="BM337" s="210" t="s">
        <v>529</v>
      </c>
    </row>
    <row r="338" s="2" customFormat="1">
      <c r="A338" s="41"/>
      <c r="B338" s="42"/>
      <c r="C338" s="43"/>
      <c r="D338" s="230" t="s">
        <v>176</v>
      </c>
      <c r="E338" s="43"/>
      <c r="F338" s="231" t="s">
        <v>530</v>
      </c>
      <c r="G338" s="43"/>
      <c r="H338" s="43"/>
      <c r="I338" s="214"/>
      <c r="J338" s="43"/>
      <c r="K338" s="43"/>
      <c r="L338" s="47"/>
      <c r="M338" s="215"/>
      <c r="N338" s="216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176</v>
      </c>
      <c r="AU338" s="20" t="s">
        <v>82</v>
      </c>
    </row>
    <row r="339" s="13" customFormat="1">
      <c r="A339" s="13"/>
      <c r="B339" s="232"/>
      <c r="C339" s="233"/>
      <c r="D339" s="212" t="s">
        <v>178</v>
      </c>
      <c r="E339" s="234" t="s">
        <v>19</v>
      </c>
      <c r="F339" s="235" t="s">
        <v>531</v>
      </c>
      <c r="G339" s="233"/>
      <c r="H339" s="236">
        <v>435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178</v>
      </c>
      <c r="AU339" s="242" t="s">
        <v>82</v>
      </c>
      <c r="AV339" s="13" t="s">
        <v>82</v>
      </c>
      <c r="AW339" s="13" t="s">
        <v>33</v>
      </c>
      <c r="AX339" s="13" t="s">
        <v>80</v>
      </c>
      <c r="AY339" s="242" t="s">
        <v>109</v>
      </c>
    </row>
    <row r="340" s="2" customFormat="1" ht="16.5" customHeight="1">
      <c r="A340" s="41"/>
      <c r="B340" s="42"/>
      <c r="C340" s="264" t="s">
        <v>532</v>
      </c>
      <c r="D340" s="264" t="s">
        <v>455</v>
      </c>
      <c r="E340" s="265" t="s">
        <v>533</v>
      </c>
      <c r="F340" s="266" t="s">
        <v>534</v>
      </c>
      <c r="G340" s="267" t="s">
        <v>397</v>
      </c>
      <c r="H340" s="268">
        <v>69.599999999999994</v>
      </c>
      <c r="I340" s="269"/>
      <c r="J340" s="270">
        <f>ROUND(I340*H340,2)</f>
        <v>0</v>
      </c>
      <c r="K340" s="266" t="s">
        <v>174</v>
      </c>
      <c r="L340" s="271"/>
      <c r="M340" s="272" t="s">
        <v>19</v>
      </c>
      <c r="N340" s="273" t="s">
        <v>43</v>
      </c>
      <c r="O340" s="87"/>
      <c r="P340" s="208">
        <f>O340*H340</f>
        <v>0</v>
      </c>
      <c r="Q340" s="208">
        <v>1</v>
      </c>
      <c r="R340" s="208">
        <f>Q340*H340</f>
        <v>69.599999999999994</v>
      </c>
      <c r="S340" s="208">
        <v>0</v>
      </c>
      <c r="T340" s="209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0" t="s">
        <v>139</v>
      </c>
      <c r="AT340" s="210" t="s">
        <v>455</v>
      </c>
      <c r="AU340" s="210" t="s">
        <v>82</v>
      </c>
      <c r="AY340" s="20" t="s">
        <v>109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20" t="s">
        <v>80</v>
      </c>
      <c r="BK340" s="211">
        <f>ROUND(I340*H340,2)</f>
        <v>0</v>
      </c>
      <c r="BL340" s="20" t="s">
        <v>114</v>
      </c>
      <c r="BM340" s="210" t="s">
        <v>535</v>
      </c>
    </row>
    <row r="341" s="13" customFormat="1">
      <c r="A341" s="13"/>
      <c r="B341" s="232"/>
      <c r="C341" s="233"/>
      <c r="D341" s="212" t="s">
        <v>178</v>
      </c>
      <c r="E341" s="234" t="s">
        <v>19</v>
      </c>
      <c r="F341" s="235" t="s">
        <v>536</v>
      </c>
      <c r="G341" s="233"/>
      <c r="H341" s="236">
        <v>43.5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178</v>
      </c>
      <c r="AU341" s="242" t="s">
        <v>82</v>
      </c>
      <c r="AV341" s="13" t="s">
        <v>82</v>
      </c>
      <c r="AW341" s="13" t="s">
        <v>33</v>
      </c>
      <c r="AX341" s="13" t="s">
        <v>80</v>
      </c>
      <c r="AY341" s="242" t="s">
        <v>109</v>
      </c>
    </row>
    <row r="342" s="13" customFormat="1">
      <c r="A342" s="13"/>
      <c r="B342" s="232"/>
      <c r="C342" s="233"/>
      <c r="D342" s="212" t="s">
        <v>178</v>
      </c>
      <c r="E342" s="233"/>
      <c r="F342" s="235" t="s">
        <v>537</v>
      </c>
      <c r="G342" s="233"/>
      <c r="H342" s="236">
        <v>69.599999999999994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178</v>
      </c>
      <c r="AU342" s="242" t="s">
        <v>82</v>
      </c>
      <c r="AV342" s="13" t="s">
        <v>82</v>
      </c>
      <c r="AW342" s="13" t="s">
        <v>4</v>
      </c>
      <c r="AX342" s="13" t="s">
        <v>80</v>
      </c>
      <c r="AY342" s="242" t="s">
        <v>109</v>
      </c>
    </row>
    <row r="343" s="2" customFormat="1" ht="24.15" customHeight="1">
      <c r="A343" s="41"/>
      <c r="B343" s="42"/>
      <c r="C343" s="199" t="s">
        <v>538</v>
      </c>
      <c r="D343" s="199" t="s">
        <v>110</v>
      </c>
      <c r="E343" s="200" t="s">
        <v>539</v>
      </c>
      <c r="F343" s="201" t="s">
        <v>540</v>
      </c>
      <c r="G343" s="202" t="s">
        <v>173</v>
      </c>
      <c r="H343" s="203">
        <v>435</v>
      </c>
      <c r="I343" s="204"/>
      <c r="J343" s="205">
        <f>ROUND(I343*H343,2)</f>
        <v>0</v>
      </c>
      <c r="K343" s="201" t="s">
        <v>174</v>
      </c>
      <c r="L343" s="47"/>
      <c r="M343" s="206" t="s">
        <v>19</v>
      </c>
      <c r="N343" s="207" t="s">
        <v>43</v>
      </c>
      <c r="O343" s="87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0" t="s">
        <v>114</v>
      </c>
      <c r="AT343" s="210" t="s">
        <v>110</v>
      </c>
      <c r="AU343" s="210" t="s">
        <v>82</v>
      </c>
      <c r="AY343" s="20" t="s">
        <v>109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20" t="s">
        <v>80</v>
      </c>
      <c r="BK343" s="211">
        <f>ROUND(I343*H343,2)</f>
        <v>0</v>
      </c>
      <c r="BL343" s="20" t="s">
        <v>114</v>
      </c>
      <c r="BM343" s="210" t="s">
        <v>541</v>
      </c>
    </row>
    <row r="344" s="2" customFormat="1">
      <c r="A344" s="41"/>
      <c r="B344" s="42"/>
      <c r="C344" s="43"/>
      <c r="D344" s="230" t="s">
        <v>176</v>
      </c>
      <c r="E344" s="43"/>
      <c r="F344" s="231" t="s">
        <v>542</v>
      </c>
      <c r="G344" s="43"/>
      <c r="H344" s="43"/>
      <c r="I344" s="214"/>
      <c r="J344" s="43"/>
      <c r="K344" s="43"/>
      <c r="L344" s="47"/>
      <c r="M344" s="215"/>
      <c r="N344" s="216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176</v>
      </c>
      <c r="AU344" s="20" t="s">
        <v>82</v>
      </c>
    </row>
    <row r="345" s="13" customFormat="1">
      <c r="A345" s="13"/>
      <c r="B345" s="232"/>
      <c r="C345" s="233"/>
      <c r="D345" s="212" t="s">
        <v>178</v>
      </c>
      <c r="E345" s="234" t="s">
        <v>19</v>
      </c>
      <c r="F345" s="235" t="s">
        <v>531</v>
      </c>
      <c r="G345" s="233"/>
      <c r="H345" s="236">
        <v>435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178</v>
      </c>
      <c r="AU345" s="242" t="s">
        <v>82</v>
      </c>
      <c r="AV345" s="13" t="s">
        <v>82</v>
      </c>
      <c r="AW345" s="13" t="s">
        <v>33</v>
      </c>
      <c r="AX345" s="13" t="s">
        <v>80</v>
      </c>
      <c r="AY345" s="242" t="s">
        <v>109</v>
      </c>
    </row>
    <row r="346" s="2" customFormat="1" ht="16.5" customHeight="1">
      <c r="A346" s="41"/>
      <c r="B346" s="42"/>
      <c r="C346" s="264" t="s">
        <v>543</v>
      </c>
      <c r="D346" s="264" t="s">
        <v>455</v>
      </c>
      <c r="E346" s="265" t="s">
        <v>544</v>
      </c>
      <c r="F346" s="266" t="s">
        <v>545</v>
      </c>
      <c r="G346" s="267" t="s">
        <v>546</v>
      </c>
      <c r="H346" s="268">
        <v>8.6999999999999993</v>
      </c>
      <c r="I346" s="269"/>
      <c r="J346" s="270">
        <f>ROUND(I346*H346,2)</f>
        <v>0</v>
      </c>
      <c r="K346" s="266" t="s">
        <v>174</v>
      </c>
      <c r="L346" s="271"/>
      <c r="M346" s="272" t="s">
        <v>19</v>
      </c>
      <c r="N346" s="273" t="s">
        <v>43</v>
      </c>
      <c r="O346" s="87"/>
      <c r="P346" s="208">
        <f>O346*H346</f>
        <v>0</v>
      </c>
      <c r="Q346" s="208">
        <v>0.001</v>
      </c>
      <c r="R346" s="208">
        <f>Q346*H346</f>
        <v>0.0086999999999999994</v>
      </c>
      <c r="S346" s="208">
        <v>0</v>
      </c>
      <c r="T346" s="209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0" t="s">
        <v>139</v>
      </c>
      <c r="AT346" s="210" t="s">
        <v>455</v>
      </c>
      <c r="AU346" s="210" t="s">
        <v>82</v>
      </c>
      <c r="AY346" s="20" t="s">
        <v>109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20" t="s">
        <v>80</v>
      </c>
      <c r="BK346" s="211">
        <f>ROUND(I346*H346,2)</f>
        <v>0</v>
      </c>
      <c r="BL346" s="20" t="s">
        <v>114</v>
      </c>
      <c r="BM346" s="210" t="s">
        <v>547</v>
      </c>
    </row>
    <row r="347" s="13" customFormat="1">
      <c r="A347" s="13"/>
      <c r="B347" s="232"/>
      <c r="C347" s="233"/>
      <c r="D347" s="212" t="s">
        <v>178</v>
      </c>
      <c r="E347" s="233"/>
      <c r="F347" s="235" t="s">
        <v>548</v>
      </c>
      <c r="G347" s="233"/>
      <c r="H347" s="236">
        <v>8.6999999999999993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178</v>
      </c>
      <c r="AU347" s="242" t="s">
        <v>82</v>
      </c>
      <c r="AV347" s="13" t="s">
        <v>82</v>
      </c>
      <c r="AW347" s="13" t="s">
        <v>4</v>
      </c>
      <c r="AX347" s="13" t="s">
        <v>80</v>
      </c>
      <c r="AY347" s="242" t="s">
        <v>109</v>
      </c>
    </row>
    <row r="348" s="2" customFormat="1" ht="24.15" customHeight="1">
      <c r="A348" s="41"/>
      <c r="B348" s="42"/>
      <c r="C348" s="199" t="s">
        <v>549</v>
      </c>
      <c r="D348" s="199" t="s">
        <v>110</v>
      </c>
      <c r="E348" s="200" t="s">
        <v>550</v>
      </c>
      <c r="F348" s="201" t="s">
        <v>551</v>
      </c>
      <c r="G348" s="202" t="s">
        <v>173</v>
      </c>
      <c r="H348" s="203">
        <v>435</v>
      </c>
      <c r="I348" s="204"/>
      <c r="J348" s="205">
        <f>ROUND(I348*H348,2)</f>
        <v>0</v>
      </c>
      <c r="K348" s="201" t="s">
        <v>174</v>
      </c>
      <c r="L348" s="47"/>
      <c r="M348" s="206" t="s">
        <v>19</v>
      </c>
      <c r="N348" s="207" t="s">
        <v>43</v>
      </c>
      <c r="O348" s="87"/>
      <c r="P348" s="208">
        <f>O348*H348</f>
        <v>0</v>
      </c>
      <c r="Q348" s="208">
        <v>0</v>
      </c>
      <c r="R348" s="208">
        <f>Q348*H348</f>
        <v>0</v>
      </c>
      <c r="S348" s="208">
        <v>0</v>
      </c>
      <c r="T348" s="209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0" t="s">
        <v>114</v>
      </c>
      <c r="AT348" s="210" t="s">
        <v>110</v>
      </c>
      <c r="AU348" s="210" t="s">
        <v>82</v>
      </c>
      <c r="AY348" s="20" t="s">
        <v>109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20" t="s">
        <v>80</v>
      </c>
      <c r="BK348" s="211">
        <f>ROUND(I348*H348,2)</f>
        <v>0</v>
      </c>
      <c r="BL348" s="20" t="s">
        <v>114</v>
      </c>
      <c r="BM348" s="210" t="s">
        <v>552</v>
      </c>
    </row>
    <row r="349" s="2" customFormat="1">
      <c r="A349" s="41"/>
      <c r="B349" s="42"/>
      <c r="C349" s="43"/>
      <c r="D349" s="230" t="s">
        <v>176</v>
      </c>
      <c r="E349" s="43"/>
      <c r="F349" s="231" t="s">
        <v>553</v>
      </c>
      <c r="G349" s="43"/>
      <c r="H349" s="43"/>
      <c r="I349" s="214"/>
      <c r="J349" s="43"/>
      <c r="K349" s="43"/>
      <c r="L349" s="47"/>
      <c r="M349" s="215"/>
      <c r="N349" s="21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176</v>
      </c>
      <c r="AU349" s="20" t="s">
        <v>82</v>
      </c>
    </row>
    <row r="350" s="13" customFormat="1">
      <c r="A350" s="13"/>
      <c r="B350" s="232"/>
      <c r="C350" s="233"/>
      <c r="D350" s="212" t="s">
        <v>178</v>
      </c>
      <c r="E350" s="234" t="s">
        <v>19</v>
      </c>
      <c r="F350" s="235" t="s">
        <v>531</v>
      </c>
      <c r="G350" s="233"/>
      <c r="H350" s="236">
        <v>435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178</v>
      </c>
      <c r="AU350" s="242" t="s">
        <v>82</v>
      </c>
      <c r="AV350" s="13" t="s">
        <v>82</v>
      </c>
      <c r="AW350" s="13" t="s">
        <v>33</v>
      </c>
      <c r="AX350" s="13" t="s">
        <v>80</v>
      </c>
      <c r="AY350" s="242" t="s">
        <v>109</v>
      </c>
    </row>
    <row r="351" s="2" customFormat="1" ht="16.5" customHeight="1">
      <c r="A351" s="41"/>
      <c r="B351" s="42"/>
      <c r="C351" s="199" t="s">
        <v>554</v>
      </c>
      <c r="D351" s="199" t="s">
        <v>110</v>
      </c>
      <c r="E351" s="200" t="s">
        <v>555</v>
      </c>
      <c r="F351" s="201" t="s">
        <v>556</v>
      </c>
      <c r="G351" s="202" t="s">
        <v>173</v>
      </c>
      <c r="H351" s="203">
        <v>435</v>
      </c>
      <c r="I351" s="204"/>
      <c r="J351" s="205">
        <f>ROUND(I351*H351,2)</f>
        <v>0</v>
      </c>
      <c r="K351" s="201" t="s">
        <v>174</v>
      </c>
      <c r="L351" s="47"/>
      <c r="M351" s="206" t="s">
        <v>19</v>
      </c>
      <c r="N351" s="207" t="s">
        <v>43</v>
      </c>
      <c r="O351" s="87"/>
      <c r="P351" s="208">
        <f>O351*H351</f>
        <v>0</v>
      </c>
      <c r="Q351" s="208">
        <v>0</v>
      </c>
      <c r="R351" s="208">
        <f>Q351*H351</f>
        <v>0</v>
      </c>
      <c r="S351" s="208">
        <v>0</v>
      </c>
      <c r="T351" s="209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0" t="s">
        <v>114</v>
      </c>
      <c r="AT351" s="210" t="s">
        <v>110</v>
      </c>
      <c r="AU351" s="210" t="s">
        <v>82</v>
      </c>
      <c r="AY351" s="20" t="s">
        <v>109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20" t="s">
        <v>80</v>
      </c>
      <c r="BK351" s="211">
        <f>ROUND(I351*H351,2)</f>
        <v>0</v>
      </c>
      <c r="BL351" s="20" t="s">
        <v>114</v>
      </c>
      <c r="BM351" s="210" t="s">
        <v>557</v>
      </c>
    </row>
    <row r="352" s="2" customFormat="1">
      <c r="A352" s="41"/>
      <c r="B352" s="42"/>
      <c r="C352" s="43"/>
      <c r="D352" s="230" t="s">
        <v>176</v>
      </c>
      <c r="E352" s="43"/>
      <c r="F352" s="231" t="s">
        <v>558</v>
      </c>
      <c r="G352" s="43"/>
      <c r="H352" s="43"/>
      <c r="I352" s="214"/>
      <c r="J352" s="43"/>
      <c r="K352" s="43"/>
      <c r="L352" s="47"/>
      <c r="M352" s="215"/>
      <c r="N352" s="216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176</v>
      </c>
      <c r="AU352" s="20" t="s">
        <v>82</v>
      </c>
    </row>
    <row r="353" s="13" customFormat="1">
      <c r="A353" s="13"/>
      <c r="B353" s="232"/>
      <c r="C353" s="233"/>
      <c r="D353" s="212" t="s">
        <v>178</v>
      </c>
      <c r="E353" s="234" t="s">
        <v>19</v>
      </c>
      <c r="F353" s="235" t="s">
        <v>531</v>
      </c>
      <c r="G353" s="233"/>
      <c r="H353" s="236">
        <v>435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178</v>
      </c>
      <c r="AU353" s="242" t="s">
        <v>82</v>
      </c>
      <c r="AV353" s="13" t="s">
        <v>82</v>
      </c>
      <c r="AW353" s="13" t="s">
        <v>33</v>
      </c>
      <c r="AX353" s="13" t="s">
        <v>80</v>
      </c>
      <c r="AY353" s="242" t="s">
        <v>109</v>
      </c>
    </row>
    <row r="354" s="11" customFormat="1" ht="22.8" customHeight="1">
      <c r="A354" s="11"/>
      <c r="B354" s="185"/>
      <c r="C354" s="186"/>
      <c r="D354" s="187" t="s">
        <v>71</v>
      </c>
      <c r="E354" s="228" t="s">
        <v>82</v>
      </c>
      <c r="F354" s="228" t="s">
        <v>559</v>
      </c>
      <c r="G354" s="186"/>
      <c r="H354" s="186"/>
      <c r="I354" s="189"/>
      <c r="J354" s="229">
        <f>BK354</f>
        <v>0</v>
      </c>
      <c r="K354" s="186"/>
      <c r="L354" s="191"/>
      <c r="M354" s="192"/>
      <c r="N354" s="193"/>
      <c r="O354" s="193"/>
      <c r="P354" s="194">
        <f>SUM(P355:P380)</f>
        <v>0</v>
      </c>
      <c r="Q354" s="193"/>
      <c r="R354" s="194">
        <f>SUM(R355:R380)</f>
        <v>53.478672500000002</v>
      </c>
      <c r="S354" s="193"/>
      <c r="T354" s="195">
        <f>SUM(T355:T380)</f>
        <v>0</v>
      </c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R354" s="196" t="s">
        <v>80</v>
      </c>
      <c r="AT354" s="197" t="s">
        <v>71</v>
      </c>
      <c r="AU354" s="197" t="s">
        <v>80</v>
      </c>
      <c r="AY354" s="196" t="s">
        <v>109</v>
      </c>
      <c r="BK354" s="198">
        <f>SUM(BK355:BK380)</f>
        <v>0</v>
      </c>
    </row>
    <row r="355" s="2" customFormat="1" ht="16.5" customHeight="1">
      <c r="A355" s="41"/>
      <c r="B355" s="42"/>
      <c r="C355" s="199" t="s">
        <v>560</v>
      </c>
      <c r="D355" s="199" t="s">
        <v>110</v>
      </c>
      <c r="E355" s="200" t="s">
        <v>561</v>
      </c>
      <c r="F355" s="201" t="s">
        <v>562</v>
      </c>
      <c r="G355" s="202" t="s">
        <v>326</v>
      </c>
      <c r="H355" s="203">
        <v>2</v>
      </c>
      <c r="I355" s="204"/>
      <c r="J355" s="205">
        <f>ROUND(I355*H355,2)</f>
        <v>0</v>
      </c>
      <c r="K355" s="201" t="s">
        <v>19</v>
      </c>
      <c r="L355" s="47"/>
      <c r="M355" s="206" t="s">
        <v>19</v>
      </c>
      <c r="N355" s="207" t="s">
        <v>43</v>
      </c>
      <c r="O355" s="87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0" t="s">
        <v>114</v>
      </c>
      <c r="AT355" s="210" t="s">
        <v>110</v>
      </c>
      <c r="AU355" s="210" t="s">
        <v>82</v>
      </c>
      <c r="AY355" s="20" t="s">
        <v>109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20" t="s">
        <v>80</v>
      </c>
      <c r="BK355" s="211">
        <f>ROUND(I355*H355,2)</f>
        <v>0</v>
      </c>
      <c r="BL355" s="20" t="s">
        <v>114</v>
      </c>
      <c r="BM355" s="210" t="s">
        <v>563</v>
      </c>
    </row>
    <row r="356" s="13" customFormat="1">
      <c r="A356" s="13"/>
      <c r="B356" s="232"/>
      <c r="C356" s="233"/>
      <c r="D356" s="212" t="s">
        <v>178</v>
      </c>
      <c r="E356" s="234" t="s">
        <v>19</v>
      </c>
      <c r="F356" s="235" t="s">
        <v>564</v>
      </c>
      <c r="G356" s="233"/>
      <c r="H356" s="236">
        <v>2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178</v>
      </c>
      <c r="AU356" s="242" t="s">
        <v>82</v>
      </c>
      <c r="AV356" s="13" t="s">
        <v>82</v>
      </c>
      <c r="AW356" s="13" t="s">
        <v>33</v>
      </c>
      <c r="AX356" s="13" t="s">
        <v>80</v>
      </c>
      <c r="AY356" s="242" t="s">
        <v>109</v>
      </c>
    </row>
    <row r="357" s="2" customFormat="1" ht="24.15" customHeight="1">
      <c r="A357" s="41"/>
      <c r="B357" s="42"/>
      <c r="C357" s="199" t="s">
        <v>565</v>
      </c>
      <c r="D357" s="199" t="s">
        <v>110</v>
      </c>
      <c r="E357" s="200" t="s">
        <v>566</v>
      </c>
      <c r="F357" s="201" t="s">
        <v>567</v>
      </c>
      <c r="G357" s="202" t="s">
        <v>326</v>
      </c>
      <c r="H357" s="203">
        <v>7.5</v>
      </c>
      <c r="I357" s="204"/>
      <c r="J357" s="205">
        <f>ROUND(I357*H357,2)</f>
        <v>0</v>
      </c>
      <c r="K357" s="201" t="s">
        <v>174</v>
      </c>
      <c r="L357" s="47"/>
      <c r="M357" s="206" t="s">
        <v>19</v>
      </c>
      <c r="N357" s="207" t="s">
        <v>43</v>
      </c>
      <c r="O357" s="87"/>
      <c r="P357" s="208">
        <f>O357*H357</f>
        <v>0</v>
      </c>
      <c r="Q357" s="208">
        <v>0</v>
      </c>
      <c r="R357" s="208">
        <f>Q357*H357</f>
        <v>0</v>
      </c>
      <c r="S357" s="208">
        <v>0</v>
      </c>
      <c r="T357" s="209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0" t="s">
        <v>114</v>
      </c>
      <c r="AT357" s="210" t="s">
        <v>110</v>
      </c>
      <c r="AU357" s="210" t="s">
        <v>82</v>
      </c>
      <c r="AY357" s="20" t="s">
        <v>109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20" t="s">
        <v>80</v>
      </c>
      <c r="BK357" s="211">
        <f>ROUND(I357*H357,2)</f>
        <v>0</v>
      </c>
      <c r="BL357" s="20" t="s">
        <v>114</v>
      </c>
      <c r="BM357" s="210" t="s">
        <v>568</v>
      </c>
    </row>
    <row r="358" s="2" customFormat="1">
      <c r="A358" s="41"/>
      <c r="B358" s="42"/>
      <c r="C358" s="43"/>
      <c r="D358" s="230" t="s">
        <v>176</v>
      </c>
      <c r="E358" s="43"/>
      <c r="F358" s="231" t="s">
        <v>569</v>
      </c>
      <c r="G358" s="43"/>
      <c r="H358" s="43"/>
      <c r="I358" s="214"/>
      <c r="J358" s="43"/>
      <c r="K358" s="43"/>
      <c r="L358" s="47"/>
      <c r="M358" s="215"/>
      <c r="N358" s="216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176</v>
      </c>
      <c r="AU358" s="20" t="s">
        <v>82</v>
      </c>
    </row>
    <row r="359" s="13" customFormat="1">
      <c r="A359" s="13"/>
      <c r="B359" s="232"/>
      <c r="C359" s="233"/>
      <c r="D359" s="212" t="s">
        <v>178</v>
      </c>
      <c r="E359" s="234" t="s">
        <v>19</v>
      </c>
      <c r="F359" s="235" t="s">
        <v>570</v>
      </c>
      <c r="G359" s="233"/>
      <c r="H359" s="236">
        <v>7.5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178</v>
      </c>
      <c r="AU359" s="242" t="s">
        <v>82</v>
      </c>
      <c r="AV359" s="13" t="s">
        <v>82</v>
      </c>
      <c r="AW359" s="13" t="s">
        <v>33</v>
      </c>
      <c r="AX359" s="13" t="s">
        <v>80</v>
      </c>
      <c r="AY359" s="242" t="s">
        <v>109</v>
      </c>
    </row>
    <row r="360" s="2" customFormat="1" ht="24.15" customHeight="1">
      <c r="A360" s="41"/>
      <c r="B360" s="42"/>
      <c r="C360" s="199" t="s">
        <v>571</v>
      </c>
      <c r="D360" s="199" t="s">
        <v>110</v>
      </c>
      <c r="E360" s="200" t="s">
        <v>572</v>
      </c>
      <c r="F360" s="201" t="s">
        <v>573</v>
      </c>
      <c r="G360" s="202" t="s">
        <v>173</v>
      </c>
      <c r="H360" s="203">
        <v>246.5</v>
      </c>
      <c r="I360" s="204"/>
      <c r="J360" s="205">
        <f>ROUND(I360*H360,2)</f>
        <v>0</v>
      </c>
      <c r="K360" s="201" t="s">
        <v>174</v>
      </c>
      <c r="L360" s="47"/>
      <c r="M360" s="206" t="s">
        <v>19</v>
      </c>
      <c r="N360" s="207" t="s">
        <v>43</v>
      </c>
      <c r="O360" s="87"/>
      <c r="P360" s="208">
        <f>O360*H360</f>
        <v>0</v>
      </c>
      <c r="Q360" s="208">
        <v>0.00017000000000000001</v>
      </c>
      <c r="R360" s="208">
        <f>Q360*H360</f>
        <v>0.041905000000000005</v>
      </c>
      <c r="S360" s="208">
        <v>0</v>
      </c>
      <c r="T360" s="209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0" t="s">
        <v>114</v>
      </c>
      <c r="AT360" s="210" t="s">
        <v>110</v>
      </c>
      <c r="AU360" s="210" t="s">
        <v>82</v>
      </c>
      <c r="AY360" s="20" t="s">
        <v>109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20" t="s">
        <v>80</v>
      </c>
      <c r="BK360" s="211">
        <f>ROUND(I360*H360,2)</f>
        <v>0</v>
      </c>
      <c r="BL360" s="20" t="s">
        <v>114</v>
      </c>
      <c r="BM360" s="210" t="s">
        <v>574</v>
      </c>
    </row>
    <row r="361" s="2" customFormat="1">
      <c r="A361" s="41"/>
      <c r="B361" s="42"/>
      <c r="C361" s="43"/>
      <c r="D361" s="230" t="s">
        <v>176</v>
      </c>
      <c r="E361" s="43"/>
      <c r="F361" s="231" t="s">
        <v>575</v>
      </c>
      <c r="G361" s="43"/>
      <c r="H361" s="43"/>
      <c r="I361" s="214"/>
      <c r="J361" s="43"/>
      <c r="K361" s="43"/>
      <c r="L361" s="47"/>
      <c r="M361" s="215"/>
      <c r="N361" s="216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176</v>
      </c>
      <c r="AU361" s="20" t="s">
        <v>82</v>
      </c>
    </row>
    <row r="362" s="14" customFormat="1">
      <c r="A362" s="14"/>
      <c r="B362" s="243"/>
      <c r="C362" s="244"/>
      <c r="D362" s="212" t="s">
        <v>178</v>
      </c>
      <c r="E362" s="245" t="s">
        <v>19</v>
      </c>
      <c r="F362" s="246" t="s">
        <v>576</v>
      </c>
      <c r="G362" s="244"/>
      <c r="H362" s="245" t="s">
        <v>19</v>
      </c>
      <c r="I362" s="247"/>
      <c r="J362" s="244"/>
      <c r="K362" s="244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178</v>
      </c>
      <c r="AU362" s="252" t="s">
        <v>82</v>
      </c>
      <c r="AV362" s="14" t="s">
        <v>80</v>
      </c>
      <c r="AW362" s="14" t="s">
        <v>33</v>
      </c>
      <c r="AX362" s="14" t="s">
        <v>72</v>
      </c>
      <c r="AY362" s="252" t="s">
        <v>109</v>
      </c>
    </row>
    <row r="363" s="13" customFormat="1">
      <c r="A363" s="13"/>
      <c r="B363" s="232"/>
      <c r="C363" s="233"/>
      <c r="D363" s="212" t="s">
        <v>178</v>
      </c>
      <c r="E363" s="234" t="s">
        <v>19</v>
      </c>
      <c r="F363" s="235" t="s">
        <v>577</v>
      </c>
      <c r="G363" s="233"/>
      <c r="H363" s="236">
        <v>36.5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178</v>
      </c>
      <c r="AU363" s="242" t="s">
        <v>82</v>
      </c>
      <c r="AV363" s="13" t="s">
        <v>82</v>
      </c>
      <c r="AW363" s="13" t="s">
        <v>33</v>
      </c>
      <c r="AX363" s="13" t="s">
        <v>72</v>
      </c>
      <c r="AY363" s="242" t="s">
        <v>109</v>
      </c>
    </row>
    <row r="364" s="14" customFormat="1">
      <c r="A364" s="14"/>
      <c r="B364" s="243"/>
      <c r="C364" s="244"/>
      <c r="D364" s="212" t="s">
        <v>178</v>
      </c>
      <c r="E364" s="245" t="s">
        <v>19</v>
      </c>
      <c r="F364" s="246" t="s">
        <v>578</v>
      </c>
      <c r="G364" s="244"/>
      <c r="H364" s="245" t="s">
        <v>19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178</v>
      </c>
      <c r="AU364" s="252" t="s">
        <v>82</v>
      </c>
      <c r="AV364" s="14" t="s">
        <v>80</v>
      </c>
      <c r="AW364" s="14" t="s">
        <v>33</v>
      </c>
      <c r="AX364" s="14" t="s">
        <v>72</v>
      </c>
      <c r="AY364" s="252" t="s">
        <v>109</v>
      </c>
    </row>
    <row r="365" s="13" customFormat="1">
      <c r="A365" s="13"/>
      <c r="B365" s="232"/>
      <c r="C365" s="233"/>
      <c r="D365" s="212" t="s">
        <v>178</v>
      </c>
      <c r="E365" s="234" t="s">
        <v>19</v>
      </c>
      <c r="F365" s="235" t="s">
        <v>579</v>
      </c>
      <c r="G365" s="233"/>
      <c r="H365" s="236">
        <v>210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178</v>
      </c>
      <c r="AU365" s="242" t="s">
        <v>82</v>
      </c>
      <c r="AV365" s="13" t="s">
        <v>82</v>
      </c>
      <c r="AW365" s="13" t="s">
        <v>33</v>
      </c>
      <c r="AX365" s="13" t="s">
        <v>72</v>
      </c>
      <c r="AY365" s="242" t="s">
        <v>109</v>
      </c>
    </row>
    <row r="366" s="15" customFormat="1">
      <c r="A366" s="15"/>
      <c r="B366" s="253"/>
      <c r="C366" s="254"/>
      <c r="D366" s="212" t="s">
        <v>178</v>
      </c>
      <c r="E366" s="255" t="s">
        <v>19</v>
      </c>
      <c r="F366" s="256" t="s">
        <v>223</v>
      </c>
      <c r="G366" s="254"/>
      <c r="H366" s="257">
        <v>246.5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3" t="s">
        <v>178</v>
      </c>
      <c r="AU366" s="263" t="s">
        <v>82</v>
      </c>
      <c r="AV366" s="15" t="s">
        <v>114</v>
      </c>
      <c r="AW366" s="15" t="s">
        <v>33</v>
      </c>
      <c r="AX366" s="15" t="s">
        <v>80</v>
      </c>
      <c r="AY366" s="263" t="s">
        <v>109</v>
      </c>
    </row>
    <row r="367" s="2" customFormat="1" ht="16.5" customHeight="1">
      <c r="A367" s="41"/>
      <c r="B367" s="42"/>
      <c r="C367" s="264" t="s">
        <v>580</v>
      </c>
      <c r="D367" s="264" t="s">
        <v>455</v>
      </c>
      <c r="E367" s="265" t="s">
        <v>581</v>
      </c>
      <c r="F367" s="266" t="s">
        <v>582</v>
      </c>
      <c r="G367" s="267" t="s">
        <v>173</v>
      </c>
      <c r="H367" s="268">
        <v>41.975000000000001</v>
      </c>
      <c r="I367" s="269"/>
      <c r="J367" s="270">
        <f>ROUND(I367*H367,2)</f>
        <v>0</v>
      </c>
      <c r="K367" s="266" t="s">
        <v>19</v>
      </c>
      <c r="L367" s="271"/>
      <c r="M367" s="272" t="s">
        <v>19</v>
      </c>
      <c r="N367" s="273" t="s">
        <v>43</v>
      </c>
      <c r="O367" s="87"/>
      <c r="P367" s="208">
        <f>O367*H367</f>
        <v>0</v>
      </c>
      <c r="Q367" s="208">
        <v>0.00029999999999999997</v>
      </c>
      <c r="R367" s="208">
        <f>Q367*H367</f>
        <v>0.0125925</v>
      </c>
      <c r="S367" s="208">
        <v>0</v>
      </c>
      <c r="T367" s="209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0" t="s">
        <v>139</v>
      </c>
      <c r="AT367" s="210" t="s">
        <v>455</v>
      </c>
      <c r="AU367" s="210" t="s">
        <v>82</v>
      </c>
      <c r="AY367" s="20" t="s">
        <v>109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20" t="s">
        <v>80</v>
      </c>
      <c r="BK367" s="211">
        <f>ROUND(I367*H367,2)</f>
        <v>0</v>
      </c>
      <c r="BL367" s="20" t="s">
        <v>114</v>
      </c>
      <c r="BM367" s="210" t="s">
        <v>583</v>
      </c>
    </row>
    <row r="368" s="13" customFormat="1">
      <c r="A368" s="13"/>
      <c r="B368" s="232"/>
      <c r="C368" s="233"/>
      <c r="D368" s="212" t="s">
        <v>178</v>
      </c>
      <c r="E368" s="233"/>
      <c r="F368" s="235" t="s">
        <v>584</v>
      </c>
      <c r="G368" s="233"/>
      <c r="H368" s="236">
        <v>41.975000000000001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178</v>
      </c>
      <c r="AU368" s="242" t="s">
        <v>82</v>
      </c>
      <c r="AV368" s="13" t="s">
        <v>82</v>
      </c>
      <c r="AW368" s="13" t="s">
        <v>4</v>
      </c>
      <c r="AX368" s="13" t="s">
        <v>80</v>
      </c>
      <c r="AY368" s="242" t="s">
        <v>109</v>
      </c>
    </row>
    <row r="369" s="2" customFormat="1" ht="16.5" customHeight="1">
      <c r="A369" s="41"/>
      <c r="B369" s="42"/>
      <c r="C369" s="264" t="s">
        <v>585</v>
      </c>
      <c r="D369" s="264" t="s">
        <v>455</v>
      </c>
      <c r="E369" s="265" t="s">
        <v>586</v>
      </c>
      <c r="F369" s="266" t="s">
        <v>587</v>
      </c>
      <c r="G369" s="267" t="s">
        <v>173</v>
      </c>
      <c r="H369" s="268">
        <v>241.5</v>
      </c>
      <c r="I369" s="269"/>
      <c r="J369" s="270">
        <f>ROUND(I369*H369,2)</f>
        <v>0</v>
      </c>
      <c r="K369" s="266" t="s">
        <v>19</v>
      </c>
      <c r="L369" s="271"/>
      <c r="M369" s="272" t="s">
        <v>19</v>
      </c>
      <c r="N369" s="273" t="s">
        <v>43</v>
      </c>
      <c r="O369" s="87"/>
      <c r="P369" s="208">
        <f>O369*H369</f>
        <v>0</v>
      </c>
      <c r="Q369" s="208">
        <v>0.00035</v>
      </c>
      <c r="R369" s="208">
        <f>Q369*H369</f>
        <v>0.084525000000000003</v>
      </c>
      <c r="S369" s="208">
        <v>0</v>
      </c>
      <c r="T369" s="20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0" t="s">
        <v>139</v>
      </c>
      <c r="AT369" s="210" t="s">
        <v>455</v>
      </c>
      <c r="AU369" s="210" t="s">
        <v>82</v>
      </c>
      <c r="AY369" s="20" t="s">
        <v>109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20" t="s">
        <v>80</v>
      </c>
      <c r="BK369" s="211">
        <f>ROUND(I369*H369,2)</f>
        <v>0</v>
      </c>
      <c r="BL369" s="20" t="s">
        <v>114</v>
      </c>
      <c r="BM369" s="210" t="s">
        <v>588</v>
      </c>
    </row>
    <row r="370" s="13" customFormat="1">
      <c r="A370" s="13"/>
      <c r="B370" s="232"/>
      <c r="C370" s="233"/>
      <c r="D370" s="212" t="s">
        <v>178</v>
      </c>
      <c r="E370" s="233"/>
      <c r="F370" s="235" t="s">
        <v>589</v>
      </c>
      <c r="G370" s="233"/>
      <c r="H370" s="236">
        <v>241.5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178</v>
      </c>
      <c r="AU370" s="242" t="s">
        <v>82</v>
      </c>
      <c r="AV370" s="13" t="s">
        <v>82</v>
      </c>
      <c r="AW370" s="13" t="s">
        <v>4</v>
      </c>
      <c r="AX370" s="13" t="s">
        <v>80</v>
      </c>
      <c r="AY370" s="242" t="s">
        <v>109</v>
      </c>
    </row>
    <row r="371" s="2" customFormat="1" ht="37.8" customHeight="1">
      <c r="A371" s="41"/>
      <c r="B371" s="42"/>
      <c r="C371" s="199" t="s">
        <v>590</v>
      </c>
      <c r="D371" s="199" t="s">
        <v>110</v>
      </c>
      <c r="E371" s="200" t="s">
        <v>591</v>
      </c>
      <c r="F371" s="201" t="s">
        <v>592</v>
      </c>
      <c r="G371" s="202" t="s">
        <v>312</v>
      </c>
      <c r="H371" s="203">
        <v>95</v>
      </c>
      <c r="I371" s="204"/>
      <c r="J371" s="205">
        <f>ROUND(I371*H371,2)</f>
        <v>0</v>
      </c>
      <c r="K371" s="201" t="s">
        <v>174</v>
      </c>
      <c r="L371" s="47"/>
      <c r="M371" s="206" t="s">
        <v>19</v>
      </c>
      <c r="N371" s="207" t="s">
        <v>43</v>
      </c>
      <c r="O371" s="87"/>
      <c r="P371" s="208">
        <f>O371*H371</f>
        <v>0</v>
      </c>
      <c r="Q371" s="208">
        <v>0.28736</v>
      </c>
      <c r="R371" s="208">
        <f>Q371*H371</f>
        <v>27.299199999999999</v>
      </c>
      <c r="S371" s="208">
        <v>0</v>
      </c>
      <c r="T371" s="209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0" t="s">
        <v>114</v>
      </c>
      <c r="AT371" s="210" t="s">
        <v>110</v>
      </c>
      <c r="AU371" s="210" t="s">
        <v>82</v>
      </c>
      <c r="AY371" s="20" t="s">
        <v>109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20" t="s">
        <v>80</v>
      </c>
      <c r="BK371" s="211">
        <f>ROUND(I371*H371,2)</f>
        <v>0</v>
      </c>
      <c r="BL371" s="20" t="s">
        <v>114</v>
      </c>
      <c r="BM371" s="210" t="s">
        <v>593</v>
      </c>
    </row>
    <row r="372" s="2" customFormat="1">
      <c r="A372" s="41"/>
      <c r="B372" s="42"/>
      <c r="C372" s="43"/>
      <c r="D372" s="230" t="s">
        <v>176</v>
      </c>
      <c r="E372" s="43"/>
      <c r="F372" s="231" t="s">
        <v>594</v>
      </c>
      <c r="G372" s="43"/>
      <c r="H372" s="43"/>
      <c r="I372" s="214"/>
      <c r="J372" s="43"/>
      <c r="K372" s="43"/>
      <c r="L372" s="47"/>
      <c r="M372" s="215"/>
      <c r="N372" s="21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176</v>
      </c>
      <c r="AU372" s="20" t="s">
        <v>82</v>
      </c>
    </row>
    <row r="373" s="13" customFormat="1">
      <c r="A373" s="13"/>
      <c r="B373" s="232"/>
      <c r="C373" s="233"/>
      <c r="D373" s="212" t="s">
        <v>178</v>
      </c>
      <c r="E373" s="234" t="s">
        <v>19</v>
      </c>
      <c r="F373" s="235" t="s">
        <v>595</v>
      </c>
      <c r="G373" s="233"/>
      <c r="H373" s="236">
        <v>20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178</v>
      </c>
      <c r="AU373" s="242" t="s">
        <v>82</v>
      </c>
      <c r="AV373" s="13" t="s">
        <v>82</v>
      </c>
      <c r="AW373" s="13" t="s">
        <v>33</v>
      </c>
      <c r="AX373" s="13" t="s">
        <v>72</v>
      </c>
      <c r="AY373" s="242" t="s">
        <v>109</v>
      </c>
    </row>
    <row r="374" s="13" customFormat="1">
      <c r="A374" s="13"/>
      <c r="B374" s="232"/>
      <c r="C374" s="233"/>
      <c r="D374" s="212" t="s">
        <v>178</v>
      </c>
      <c r="E374" s="234" t="s">
        <v>19</v>
      </c>
      <c r="F374" s="235" t="s">
        <v>596</v>
      </c>
      <c r="G374" s="233"/>
      <c r="H374" s="236">
        <v>75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178</v>
      </c>
      <c r="AU374" s="242" t="s">
        <v>82</v>
      </c>
      <c r="AV374" s="13" t="s">
        <v>82</v>
      </c>
      <c r="AW374" s="13" t="s">
        <v>33</v>
      </c>
      <c r="AX374" s="13" t="s">
        <v>72</v>
      </c>
      <c r="AY374" s="242" t="s">
        <v>109</v>
      </c>
    </row>
    <row r="375" s="15" customFormat="1">
      <c r="A375" s="15"/>
      <c r="B375" s="253"/>
      <c r="C375" s="254"/>
      <c r="D375" s="212" t="s">
        <v>178</v>
      </c>
      <c r="E375" s="255" t="s">
        <v>19</v>
      </c>
      <c r="F375" s="256" t="s">
        <v>223</v>
      </c>
      <c r="G375" s="254"/>
      <c r="H375" s="257">
        <v>95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3" t="s">
        <v>178</v>
      </c>
      <c r="AU375" s="263" t="s">
        <v>82</v>
      </c>
      <c r="AV375" s="15" t="s">
        <v>114</v>
      </c>
      <c r="AW375" s="15" t="s">
        <v>33</v>
      </c>
      <c r="AX375" s="15" t="s">
        <v>80</v>
      </c>
      <c r="AY375" s="263" t="s">
        <v>109</v>
      </c>
    </row>
    <row r="376" s="2" customFormat="1" ht="33" customHeight="1">
      <c r="A376" s="41"/>
      <c r="B376" s="42"/>
      <c r="C376" s="199" t="s">
        <v>597</v>
      </c>
      <c r="D376" s="199" t="s">
        <v>110</v>
      </c>
      <c r="E376" s="200" t="s">
        <v>598</v>
      </c>
      <c r="F376" s="201" t="s">
        <v>599</v>
      </c>
      <c r="G376" s="202" t="s">
        <v>312</v>
      </c>
      <c r="H376" s="203">
        <v>95</v>
      </c>
      <c r="I376" s="204"/>
      <c r="J376" s="205">
        <f>ROUND(I376*H376,2)</f>
        <v>0</v>
      </c>
      <c r="K376" s="201" t="s">
        <v>174</v>
      </c>
      <c r="L376" s="47"/>
      <c r="M376" s="206" t="s">
        <v>19</v>
      </c>
      <c r="N376" s="207" t="s">
        <v>43</v>
      </c>
      <c r="O376" s="87"/>
      <c r="P376" s="208">
        <f>O376*H376</f>
        <v>0</v>
      </c>
      <c r="Q376" s="208">
        <v>0.27411000000000002</v>
      </c>
      <c r="R376" s="208">
        <f>Q376*H376</f>
        <v>26.040450000000003</v>
      </c>
      <c r="S376" s="208">
        <v>0</v>
      </c>
      <c r="T376" s="209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0" t="s">
        <v>114</v>
      </c>
      <c r="AT376" s="210" t="s">
        <v>110</v>
      </c>
      <c r="AU376" s="210" t="s">
        <v>82</v>
      </c>
      <c r="AY376" s="20" t="s">
        <v>109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20" t="s">
        <v>80</v>
      </c>
      <c r="BK376" s="211">
        <f>ROUND(I376*H376,2)</f>
        <v>0</v>
      </c>
      <c r="BL376" s="20" t="s">
        <v>114</v>
      </c>
      <c r="BM376" s="210" t="s">
        <v>600</v>
      </c>
    </row>
    <row r="377" s="2" customFormat="1">
      <c r="A377" s="41"/>
      <c r="B377" s="42"/>
      <c r="C377" s="43"/>
      <c r="D377" s="230" t="s">
        <v>176</v>
      </c>
      <c r="E377" s="43"/>
      <c r="F377" s="231" t="s">
        <v>601</v>
      </c>
      <c r="G377" s="43"/>
      <c r="H377" s="43"/>
      <c r="I377" s="214"/>
      <c r="J377" s="43"/>
      <c r="K377" s="43"/>
      <c r="L377" s="47"/>
      <c r="M377" s="215"/>
      <c r="N377" s="216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176</v>
      </c>
      <c r="AU377" s="20" t="s">
        <v>82</v>
      </c>
    </row>
    <row r="378" s="13" customFormat="1">
      <c r="A378" s="13"/>
      <c r="B378" s="232"/>
      <c r="C378" s="233"/>
      <c r="D378" s="212" t="s">
        <v>178</v>
      </c>
      <c r="E378" s="234" t="s">
        <v>19</v>
      </c>
      <c r="F378" s="235" t="s">
        <v>595</v>
      </c>
      <c r="G378" s="233"/>
      <c r="H378" s="236">
        <v>20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178</v>
      </c>
      <c r="AU378" s="242" t="s">
        <v>82</v>
      </c>
      <c r="AV378" s="13" t="s">
        <v>82</v>
      </c>
      <c r="AW378" s="13" t="s">
        <v>33</v>
      </c>
      <c r="AX378" s="13" t="s">
        <v>72</v>
      </c>
      <c r="AY378" s="242" t="s">
        <v>109</v>
      </c>
    </row>
    <row r="379" s="13" customFormat="1">
      <c r="A379" s="13"/>
      <c r="B379" s="232"/>
      <c r="C379" s="233"/>
      <c r="D379" s="212" t="s">
        <v>178</v>
      </c>
      <c r="E379" s="234" t="s">
        <v>19</v>
      </c>
      <c r="F379" s="235" t="s">
        <v>596</v>
      </c>
      <c r="G379" s="233"/>
      <c r="H379" s="236">
        <v>75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178</v>
      </c>
      <c r="AU379" s="242" t="s">
        <v>82</v>
      </c>
      <c r="AV379" s="13" t="s">
        <v>82</v>
      </c>
      <c r="AW379" s="13" t="s">
        <v>33</v>
      </c>
      <c r="AX379" s="13" t="s">
        <v>72</v>
      </c>
      <c r="AY379" s="242" t="s">
        <v>109</v>
      </c>
    </row>
    <row r="380" s="15" customFormat="1">
      <c r="A380" s="15"/>
      <c r="B380" s="253"/>
      <c r="C380" s="254"/>
      <c r="D380" s="212" t="s">
        <v>178</v>
      </c>
      <c r="E380" s="255" t="s">
        <v>19</v>
      </c>
      <c r="F380" s="256" t="s">
        <v>223</v>
      </c>
      <c r="G380" s="254"/>
      <c r="H380" s="257">
        <v>95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3" t="s">
        <v>178</v>
      </c>
      <c r="AU380" s="263" t="s">
        <v>82</v>
      </c>
      <c r="AV380" s="15" t="s">
        <v>114</v>
      </c>
      <c r="AW380" s="15" t="s">
        <v>33</v>
      </c>
      <c r="AX380" s="15" t="s">
        <v>80</v>
      </c>
      <c r="AY380" s="263" t="s">
        <v>109</v>
      </c>
    </row>
    <row r="381" s="11" customFormat="1" ht="22.8" customHeight="1">
      <c r="A381" s="11"/>
      <c r="B381" s="185"/>
      <c r="C381" s="186"/>
      <c r="D381" s="187" t="s">
        <v>71</v>
      </c>
      <c r="E381" s="228" t="s">
        <v>119</v>
      </c>
      <c r="F381" s="228" t="s">
        <v>602</v>
      </c>
      <c r="G381" s="186"/>
      <c r="H381" s="186"/>
      <c r="I381" s="189"/>
      <c r="J381" s="229">
        <f>BK381</f>
        <v>0</v>
      </c>
      <c r="K381" s="186"/>
      <c r="L381" s="191"/>
      <c r="M381" s="192"/>
      <c r="N381" s="193"/>
      <c r="O381" s="193"/>
      <c r="P381" s="194">
        <f>SUM(P382:P383)</f>
        <v>0</v>
      </c>
      <c r="Q381" s="193"/>
      <c r="R381" s="194">
        <f>SUM(R382:R383)</f>
        <v>0</v>
      </c>
      <c r="S381" s="193"/>
      <c r="T381" s="195">
        <f>SUM(T382:T383)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96" t="s">
        <v>80</v>
      </c>
      <c r="AT381" s="197" t="s">
        <v>71</v>
      </c>
      <c r="AU381" s="197" t="s">
        <v>80</v>
      </c>
      <c r="AY381" s="196" t="s">
        <v>109</v>
      </c>
      <c r="BK381" s="198">
        <f>SUM(BK382:BK383)</f>
        <v>0</v>
      </c>
    </row>
    <row r="382" s="2" customFormat="1" ht="16.5" customHeight="1">
      <c r="A382" s="41"/>
      <c r="B382" s="42"/>
      <c r="C382" s="199" t="s">
        <v>603</v>
      </c>
      <c r="D382" s="199" t="s">
        <v>110</v>
      </c>
      <c r="E382" s="200" t="s">
        <v>604</v>
      </c>
      <c r="F382" s="201" t="s">
        <v>605</v>
      </c>
      <c r="G382" s="202" t="s">
        <v>312</v>
      </c>
      <c r="H382" s="203">
        <v>51</v>
      </c>
      <c r="I382" s="204"/>
      <c r="J382" s="205">
        <f>ROUND(I382*H382,2)</f>
        <v>0</v>
      </c>
      <c r="K382" s="201" t="s">
        <v>174</v>
      </c>
      <c r="L382" s="47"/>
      <c r="M382" s="206" t="s">
        <v>19</v>
      </c>
      <c r="N382" s="207" t="s">
        <v>43</v>
      </c>
      <c r="O382" s="87"/>
      <c r="P382" s="208">
        <f>O382*H382</f>
        <v>0</v>
      </c>
      <c r="Q382" s="208">
        <v>0</v>
      </c>
      <c r="R382" s="208">
        <f>Q382*H382</f>
        <v>0</v>
      </c>
      <c r="S382" s="208">
        <v>0</v>
      </c>
      <c r="T382" s="209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0" t="s">
        <v>114</v>
      </c>
      <c r="AT382" s="210" t="s">
        <v>110</v>
      </c>
      <c r="AU382" s="210" t="s">
        <v>82</v>
      </c>
      <c r="AY382" s="20" t="s">
        <v>109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20" t="s">
        <v>80</v>
      </c>
      <c r="BK382" s="211">
        <f>ROUND(I382*H382,2)</f>
        <v>0</v>
      </c>
      <c r="BL382" s="20" t="s">
        <v>114</v>
      </c>
      <c r="BM382" s="210" t="s">
        <v>606</v>
      </c>
    </row>
    <row r="383" s="2" customFormat="1">
      <c r="A383" s="41"/>
      <c r="B383" s="42"/>
      <c r="C383" s="43"/>
      <c r="D383" s="230" t="s">
        <v>176</v>
      </c>
      <c r="E383" s="43"/>
      <c r="F383" s="231" t="s">
        <v>607</v>
      </c>
      <c r="G383" s="43"/>
      <c r="H383" s="43"/>
      <c r="I383" s="214"/>
      <c r="J383" s="43"/>
      <c r="K383" s="43"/>
      <c r="L383" s="47"/>
      <c r="M383" s="215"/>
      <c r="N383" s="216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176</v>
      </c>
      <c r="AU383" s="20" t="s">
        <v>82</v>
      </c>
    </row>
    <row r="384" s="11" customFormat="1" ht="22.8" customHeight="1">
      <c r="A384" s="11"/>
      <c r="B384" s="185"/>
      <c r="C384" s="186"/>
      <c r="D384" s="187" t="s">
        <v>71</v>
      </c>
      <c r="E384" s="228" t="s">
        <v>114</v>
      </c>
      <c r="F384" s="228" t="s">
        <v>608</v>
      </c>
      <c r="G384" s="186"/>
      <c r="H384" s="186"/>
      <c r="I384" s="189"/>
      <c r="J384" s="229">
        <f>BK384</f>
        <v>0</v>
      </c>
      <c r="K384" s="186"/>
      <c r="L384" s="191"/>
      <c r="M384" s="192"/>
      <c r="N384" s="193"/>
      <c r="O384" s="193"/>
      <c r="P384" s="194">
        <f>SUM(P385:P408)</f>
        <v>0</v>
      </c>
      <c r="Q384" s="193"/>
      <c r="R384" s="194">
        <f>SUM(R385:R408)</f>
        <v>1.9491239999999999</v>
      </c>
      <c r="S384" s="193"/>
      <c r="T384" s="195">
        <f>SUM(T385:T408)</f>
        <v>0</v>
      </c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R384" s="196" t="s">
        <v>80</v>
      </c>
      <c r="AT384" s="197" t="s">
        <v>71</v>
      </c>
      <c r="AU384" s="197" t="s">
        <v>80</v>
      </c>
      <c r="AY384" s="196" t="s">
        <v>109</v>
      </c>
      <c r="BK384" s="198">
        <f>SUM(BK385:BK408)</f>
        <v>0</v>
      </c>
    </row>
    <row r="385" s="2" customFormat="1" ht="21.75" customHeight="1">
      <c r="A385" s="41"/>
      <c r="B385" s="42"/>
      <c r="C385" s="199" t="s">
        <v>609</v>
      </c>
      <c r="D385" s="199" t="s">
        <v>110</v>
      </c>
      <c r="E385" s="200" t="s">
        <v>610</v>
      </c>
      <c r="F385" s="201" t="s">
        <v>611</v>
      </c>
      <c r="G385" s="202" t="s">
        <v>326</v>
      </c>
      <c r="H385" s="203">
        <v>3.1240000000000001</v>
      </c>
      <c r="I385" s="204"/>
      <c r="J385" s="205">
        <f>ROUND(I385*H385,2)</f>
        <v>0</v>
      </c>
      <c r="K385" s="201" t="s">
        <v>174</v>
      </c>
      <c r="L385" s="47"/>
      <c r="M385" s="206" t="s">
        <v>19</v>
      </c>
      <c r="N385" s="207" t="s">
        <v>43</v>
      </c>
      <c r="O385" s="87"/>
      <c r="P385" s="208">
        <f>O385*H385</f>
        <v>0</v>
      </c>
      <c r="Q385" s="208">
        <v>0</v>
      </c>
      <c r="R385" s="208">
        <f>Q385*H385</f>
        <v>0</v>
      </c>
      <c r="S385" s="208">
        <v>0</v>
      </c>
      <c r="T385" s="209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0" t="s">
        <v>114</v>
      </c>
      <c r="AT385" s="210" t="s">
        <v>110</v>
      </c>
      <c r="AU385" s="210" t="s">
        <v>82</v>
      </c>
      <c r="AY385" s="20" t="s">
        <v>109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20" t="s">
        <v>80</v>
      </c>
      <c r="BK385" s="211">
        <f>ROUND(I385*H385,2)</f>
        <v>0</v>
      </c>
      <c r="BL385" s="20" t="s">
        <v>114</v>
      </c>
      <c r="BM385" s="210" t="s">
        <v>612</v>
      </c>
    </row>
    <row r="386" s="2" customFormat="1">
      <c r="A386" s="41"/>
      <c r="B386" s="42"/>
      <c r="C386" s="43"/>
      <c r="D386" s="230" t="s">
        <v>176</v>
      </c>
      <c r="E386" s="43"/>
      <c r="F386" s="231" t="s">
        <v>613</v>
      </c>
      <c r="G386" s="43"/>
      <c r="H386" s="43"/>
      <c r="I386" s="214"/>
      <c r="J386" s="43"/>
      <c r="K386" s="43"/>
      <c r="L386" s="47"/>
      <c r="M386" s="215"/>
      <c r="N386" s="216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176</v>
      </c>
      <c r="AU386" s="20" t="s">
        <v>82</v>
      </c>
    </row>
    <row r="387" s="14" customFormat="1">
      <c r="A387" s="14"/>
      <c r="B387" s="243"/>
      <c r="C387" s="244"/>
      <c r="D387" s="212" t="s">
        <v>178</v>
      </c>
      <c r="E387" s="245" t="s">
        <v>19</v>
      </c>
      <c r="F387" s="246" t="s">
        <v>614</v>
      </c>
      <c r="G387" s="244"/>
      <c r="H387" s="245" t="s">
        <v>19</v>
      </c>
      <c r="I387" s="247"/>
      <c r="J387" s="244"/>
      <c r="K387" s="244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178</v>
      </c>
      <c r="AU387" s="252" t="s">
        <v>82</v>
      </c>
      <c r="AV387" s="14" t="s">
        <v>80</v>
      </c>
      <c r="AW387" s="14" t="s">
        <v>33</v>
      </c>
      <c r="AX387" s="14" t="s">
        <v>72</v>
      </c>
      <c r="AY387" s="252" t="s">
        <v>109</v>
      </c>
    </row>
    <row r="388" s="13" customFormat="1">
      <c r="A388" s="13"/>
      <c r="B388" s="232"/>
      <c r="C388" s="233"/>
      <c r="D388" s="212" t="s">
        <v>178</v>
      </c>
      <c r="E388" s="234" t="s">
        <v>19</v>
      </c>
      <c r="F388" s="235" t="s">
        <v>615</v>
      </c>
      <c r="G388" s="233"/>
      <c r="H388" s="236">
        <v>3.0600000000000001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178</v>
      </c>
      <c r="AU388" s="242" t="s">
        <v>82</v>
      </c>
      <c r="AV388" s="13" t="s">
        <v>82</v>
      </c>
      <c r="AW388" s="13" t="s">
        <v>33</v>
      </c>
      <c r="AX388" s="13" t="s">
        <v>72</v>
      </c>
      <c r="AY388" s="242" t="s">
        <v>109</v>
      </c>
    </row>
    <row r="389" s="14" customFormat="1">
      <c r="A389" s="14"/>
      <c r="B389" s="243"/>
      <c r="C389" s="244"/>
      <c r="D389" s="212" t="s">
        <v>178</v>
      </c>
      <c r="E389" s="245" t="s">
        <v>19</v>
      </c>
      <c r="F389" s="246" t="s">
        <v>616</v>
      </c>
      <c r="G389" s="244"/>
      <c r="H389" s="245" t="s">
        <v>19</v>
      </c>
      <c r="I389" s="247"/>
      <c r="J389" s="244"/>
      <c r="K389" s="244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178</v>
      </c>
      <c r="AU389" s="252" t="s">
        <v>82</v>
      </c>
      <c r="AV389" s="14" t="s">
        <v>80</v>
      </c>
      <c r="AW389" s="14" t="s">
        <v>33</v>
      </c>
      <c r="AX389" s="14" t="s">
        <v>72</v>
      </c>
      <c r="AY389" s="252" t="s">
        <v>109</v>
      </c>
    </row>
    <row r="390" s="13" customFormat="1">
      <c r="A390" s="13"/>
      <c r="B390" s="232"/>
      <c r="C390" s="233"/>
      <c r="D390" s="212" t="s">
        <v>178</v>
      </c>
      <c r="E390" s="234" t="s">
        <v>19</v>
      </c>
      <c r="F390" s="235" t="s">
        <v>617</v>
      </c>
      <c r="G390" s="233"/>
      <c r="H390" s="236">
        <v>0.064000000000000001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178</v>
      </c>
      <c r="AU390" s="242" t="s">
        <v>82</v>
      </c>
      <c r="AV390" s="13" t="s">
        <v>82</v>
      </c>
      <c r="AW390" s="13" t="s">
        <v>33</v>
      </c>
      <c r="AX390" s="13" t="s">
        <v>72</v>
      </c>
      <c r="AY390" s="242" t="s">
        <v>109</v>
      </c>
    </row>
    <row r="391" s="15" customFormat="1">
      <c r="A391" s="15"/>
      <c r="B391" s="253"/>
      <c r="C391" s="254"/>
      <c r="D391" s="212" t="s">
        <v>178</v>
      </c>
      <c r="E391" s="255" t="s">
        <v>19</v>
      </c>
      <c r="F391" s="256" t="s">
        <v>223</v>
      </c>
      <c r="G391" s="254"/>
      <c r="H391" s="257">
        <v>3.1240000000000001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3" t="s">
        <v>178</v>
      </c>
      <c r="AU391" s="263" t="s">
        <v>82</v>
      </c>
      <c r="AV391" s="15" t="s">
        <v>114</v>
      </c>
      <c r="AW391" s="15" t="s">
        <v>33</v>
      </c>
      <c r="AX391" s="15" t="s">
        <v>80</v>
      </c>
      <c r="AY391" s="263" t="s">
        <v>109</v>
      </c>
    </row>
    <row r="392" s="2" customFormat="1" ht="16.5" customHeight="1">
      <c r="A392" s="41"/>
      <c r="B392" s="42"/>
      <c r="C392" s="199" t="s">
        <v>618</v>
      </c>
      <c r="D392" s="199" t="s">
        <v>110</v>
      </c>
      <c r="E392" s="200" t="s">
        <v>619</v>
      </c>
      <c r="F392" s="201" t="s">
        <v>620</v>
      </c>
      <c r="G392" s="202" t="s">
        <v>326</v>
      </c>
      <c r="H392" s="203">
        <v>1.5</v>
      </c>
      <c r="I392" s="204"/>
      <c r="J392" s="205">
        <f>ROUND(I392*H392,2)</f>
        <v>0</v>
      </c>
      <c r="K392" s="201" t="s">
        <v>174</v>
      </c>
      <c r="L392" s="47"/>
      <c r="M392" s="206" t="s">
        <v>19</v>
      </c>
      <c r="N392" s="207" t="s">
        <v>43</v>
      </c>
      <c r="O392" s="87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0" t="s">
        <v>114</v>
      </c>
      <c r="AT392" s="210" t="s">
        <v>110</v>
      </c>
      <c r="AU392" s="210" t="s">
        <v>82</v>
      </c>
      <c r="AY392" s="20" t="s">
        <v>109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20" t="s">
        <v>80</v>
      </c>
      <c r="BK392" s="211">
        <f>ROUND(I392*H392,2)</f>
        <v>0</v>
      </c>
      <c r="BL392" s="20" t="s">
        <v>114</v>
      </c>
      <c r="BM392" s="210" t="s">
        <v>621</v>
      </c>
    </row>
    <row r="393" s="2" customFormat="1">
      <c r="A393" s="41"/>
      <c r="B393" s="42"/>
      <c r="C393" s="43"/>
      <c r="D393" s="230" t="s">
        <v>176</v>
      </c>
      <c r="E393" s="43"/>
      <c r="F393" s="231" t="s">
        <v>622</v>
      </c>
      <c r="G393" s="43"/>
      <c r="H393" s="43"/>
      <c r="I393" s="214"/>
      <c r="J393" s="43"/>
      <c r="K393" s="43"/>
      <c r="L393" s="47"/>
      <c r="M393" s="215"/>
      <c r="N393" s="216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176</v>
      </c>
      <c r="AU393" s="20" t="s">
        <v>82</v>
      </c>
    </row>
    <row r="394" s="14" customFormat="1">
      <c r="A394" s="14"/>
      <c r="B394" s="243"/>
      <c r="C394" s="244"/>
      <c r="D394" s="212" t="s">
        <v>178</v>
      </c>
      <c r="E394" s="245" t="s">
        <v>19</v>
      </c>
      <c r="F394" s="246" t="s">
        <v>623</v>
      </c>
      <c r="G394" s="244"/>
      <c r="H394" s="245" t="s">
        <v>19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178</v>
      </c>
      <c r="AU394" s="252" t="s">
        <v>82</v>
      </c>
      <c r="AV394" s="14" t="s">
        <v>80</v>
      </c>
      <c r="AW394" s="14" t="s">
        <v>33</v>
      </c>
      <c r="AX394" s="14" t="s">
        <v>72</v>
      </c>
      <c r="AY394" s="252" t="s">
        <v>109</v>
      </c>
    </row>
    <row r="395" s="13" customFormat="1">
      <c r="A395" s="13"/>
      <c r="B395" s="232"/>
      <c r="C395" s="233"/>
      <c r="D395" s="212" t="s">
        <v>178</v>
      </c>
      <c r="E395" s="234" t="s">
        <v>19</v>
      </c>
      <c r="F395" s="235" t="s">
        <v>624</v>
      </c>
      <c r="G395" s="233"/>
      <c r="H395" s="236">
        <v>1.5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178</v>
      </c>
      <c r="AU395" s="242" t="s">
        <v>82</v>
      </c>
      <c r="AV395" s="13" t="s">
        <v>82</v>
      </c>
      <c r="AW395" s="13" t="s">
        <v>33</v>
      </c>
      <c r="AX395" s="13" t="s">
        <v>80</v>
      </c>
      <c r="AY395" s="242" t="s">
        <v>109</v>
      </c>
    </row>
    <row r="396" s="2" customFormat="1" ht="24.15" customHeight="1">
      <c r="A396" s="41"/>
      <c r="B396" s="42"/>
      <c r="C396" s="199" t="s">
        <v>625</v>
      </c>
      <c r="D396" s="199" t="s">
        <v>110</v>
      </c>
      <c r="E396" s="200" t="s">
        <v>626</v>
      </c>
      <c r="F396" s="201" t="s">
        <v>627</v>
      </c>
      <c r="G396" s="202" t="s">
        <v>173</v>
      </c>
      <c r="H396" s="203">
        <v>4.7999999999999998</v>
      </c>
      <c r="I396" s="204"/>
      <c r="J396" s="205">
        <f>ROUND(I396*H396,2)</f>
        <v>0</v>
      </c>
      <c r="K396" s="201" t="s">
        <v>174</v>
      </c>
      <c r="L396" s="47"/>
      <c r="M396" s="206" t="s">
        <v>19</v>
      </c>
      <c r="N396" s="207" t="s">
        <v>43</v>
      </c>
      <c r="O396" s="87"/>
      <c r="P396" s="208">
        <f>O396*H396</f>
        <v>0</v>
      </c>
      <c r="Q396" s="208">
        <v>0.0078799999999999999</v>
      </c>
      <c r="R396" s="208">
        <f>Q396*H396</f>
        <v>0.037823999999999997</v>
      </c>
      <c r="S396" s="208">
        <v>0</v>
      </c>
      <c r="T396" s="209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0" t="s">
        <v>114</v>
      </c>
      <c r="AT396" s="210" t="s">
        <v>110</v>
      </c>
      <c r="AU396" s="210" t="s">
        <v>82</v>
      </c>
      <c r="AY396" s="20" t="s">
        <v>109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20" t="s">
        <v>80</v>
      </c>
      <c r="BK396" s="211">
        <f>ROUND(I396*H396,2)</f>
        <v>0</v>
      </c>
      <c r="BL396" s="20" t="s">
        <v>114</v>
      </c>
      <c r="BM396" s="210" t="s">
        <v>628</v>
      </c>
    </row>
    <row r="397" s="2" customFormat="1">
      <c r="A397" s="41"/>
      <c r="B397" s="42"/>
      <c r="C397" s="43"/>
      <c r="D397" s="230" t="s">
        <v>176</v>
      </c>
      <c r="E397" s="43"/>
      <c r="F397" s="231" t="s">
        <v>629</v>
      </c>
      <c r="G397" s="43"/>
      <c r="H397" s="43"/>
      <c r="I397" s="214"/>
      <c r="J397" s="43"/>
      <c r="K397" s="43"/>
      <c r="L397" s="47"/>
      <c r="M397" s="215"/>
      <c r="N397" s="216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176</v>
      </c>
      <c r="AU397" s="20" t="s">
        <v>82</v>
      </c>
    </row>
    <row r="398" s="14" customFormat="1">
      <c r="A398" s="14"/>
      <c r="B398" s="243"/>
      <c r="C398" s="244"/>
      <c r="D398" s="212" t="s">
        <v>178</v>
      </c>
      <c r="E398" s="245" t="s">
        <v>19</v>
      </c>
      <c r="F398" s="246" t="s">
        <v>623</v>
      </c>
      <c r="G398" s="244"/>
      <c r="H398" s="245" t="s">
        <v>19</v>
      </c>
      <c r="I398" s="247"/>
      <c r="J398" s="244"/>
      <c r="K398" s="244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178</v>
      </c>
      <c r="AU398" s="252" t="s">
        <v>82</v>
      </c>
      <c r="AV398" s="14" t="s">
        <v>80</v>
      </c>
      <c r="AW398" s="14" t="s">
        <v>33</v>
      </c>
      <c r="AX398" s="14" t="s">
        <v>72</v>
      </c>
      <c r="AY398" s="252" t="s">
        <v>109</v>
      </c>
    </row>
    <row r="399" s="13" customFormat="1">
      <c r="A399" s="13"/>
      <c r="B399" s="232"/>
      <c r="C399" s="233"/>
      <c r="D399" s="212" t="s">
        <v>178</v>
      </c>
      <c r="E399" s="234" t="s">
        <v>19</v>
      </c>
      <c r="F399" s="235" t="s">
        <v>630</v>
      </c>
      <c r="G399" s="233"/>
      <c r="H399" s="236">
        <v>4.7999999999999998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178</v>
      </c>
      <c r="AU399" s="242" t="s">
        <v>82</v>
      </c>
      <c r="AV399" s="13" t="s">
        <v>82</v>
      </c>
      <c r="AW399" s="13" t="s">
        <v>33</v>
      </c>
      <c r="AX399" s="13" t="s">
        <v>80</v>
      </c>
      <c r="AY399" s="242" t="s">
        <v>109</v>
      </c>
    </row>
    <row r="400" s="2" customFormat="1" ht="24.15" customHeight="1">
      <c r="A400" s="41"/>
      <c r="B400" s="42"/>
      <c r="C400" s="199" t="s">
        <v>631</v>
      </c>
      <c r="D400" s="199" t="s">
        <v>110</v>
      </c>
      <c r="E400" s="200" t="s">
        <v>632</v>
      </c>
      <c r="F400" s="201" t="s">
        <v>633</v>
      </c>
      <c r="G400" s="202" t="s">
        <v>173</v>
      </c>
      <c r="H400" s="203">
        <v>4.7999999999999998</v>
      </c>
      <c r="I400" s="204"/>
      <c r="J400" s="205">
        <f>ROUND(I400*H400,2)</f>
        <v>0</v>
      </c>
      <c r="K400" s="201" t="s">
        <v>174</v>
      </c>
      <c r="L400" s="47"/>
      <c r="M400" s="206" t="s">
        <v>19</v>
      </c>
      <c r="N400" s="207" t="s">
        <v>43</v>
      </c>
      <c r="O400" s="87"/>
      <c r="P400" s="208">
        <f>O400*H400</f>
        <v>0</v>
      </c>
      <c r="Q400" s="208">
        <v>0</v>
      </c>
      <c r="R400" s="208">
        <f>Q400*H400</f>
        <v>0</v>
      </c>
      <c r="S400" s="208">
        <v>0</v>
      </c>
      <c r="T400" s="209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0" t="s">
        <v>114</v>
      </c>
      <c r="AT400" s="210" t="s">
        <v>110</v>
      </c>
      <c r="AU400" s="210" t="s">
        <v>82</v>
      </c>
      <c r="AY400" s="20" t="s">
        <v>109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20" t="s">
        <v>80</v>
      </c>
      <c r="BK400" s="211">
        <f>ROUND(I400*H400,2)</f>
        <v>0</v>
      </c>
      <c r="BL400" s="20" t="s">
        <v>114</v>
      </c>
      <c r="BM400" s="210" t="s">
        <v>634</v>
      </c>
    </row>
    <row r="401" s="2" customFormat="1">
      <c r="A401" s="41"/>
      <c r="B401" s="42"/>
      <c r="C401" s="43"/>
      <c r="D401" s="230" t="s">
        <v>176</v>
      </c>
      <c r="E401" s="43"/>
      <c r="F401" s="231" t="s">
        <v>635</v>
      </c>
      <c r="G401" s="43"/>
      <c r="H401" s="43"/>
      <c r="I401" s="214"/>
      <c r="J401" s="43"/>
      <c r="K401" s="43"/>
      <c r="L401" s="47"/>
      <c r="M401" s="215"/>
      <c r="N401" s="216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176</v>
      </c>
      <c r="AU401" s="20" t="s">
        <v>82</v>
      </c>
    </row>
    <row r="402" s="2" customFormat="1" ht="24.15" customHeight="1">
      <c r="A402" s="41"/>
      <c r="B402" s="42"/>
      <c r="C402" s="199" t="s">
        <v>636</v>
      </c>
      <c r="D402" s="199" t="s">
        <v>110</v>
      </c>
      <c r="E402" s="200" t="s">
        <v>637</v>
      </c>
      <c r="F402" s="201" t="s">
        <v>638</v>
      </c>
      <c r="G402" s="202" t="s">
        <v>326</v>
      </c>
      <c r="H402" s="203">
        <v>0.95999999999999996</v>
      </c>
      <c r="I402" s="204"/>
      <c r="J402" s="205">
        <f>ROUND(I402*H402,2)</f>
        <v>0</v>
      </c>
      <c r="K402" s="201" t="s">
        <v>174</v>
      </c>
      <c r="L402" s="47"/>
      <c r="M402" s="206" t="s">
        <v>19</v>
      </c>
      <c r="N402" s="207" t="s">
        <v>43</v>
      </c>
      <c r="O402" s="87"/>
      <c r="P402" s="208">
        <f>O402*H402</f>
        <v>0</v>
      </c>
      <c r="Q402" s="208">
        <v>0</v>
      </c>
      <c r="R402" s="208">
        <f>Q402*H402</f>
        <v>0</v>
      </c>
      <c r="S402" s="208">
        <v>0</v>
      </c>
      <c r="T402" s="209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0" t="s">
        <v>114</v>
      </c>
      <c r="AT402" s="210" t="s">
        <v>110</v>
      </c>
      <c r="AU402" s="210" t="s">
        <v>82</v>
      </c>
      <c r="AY402" s="20" t="s">
        <v>109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20" t="s">
        <v>80</v>
      </c>
      <c r="BK402" s="211">
        <f>ROUND(I402*H402,2)</f>
        <v>0</v>
      </c>
      <c r="BL402" s="20" t="s">
        <v>114</v>
      </c>
      <c r="BM402" s="210" t="s">
        <v>639</v>
      </c>
    </row>
    <row r="403" s="2" customFormat="1">
      <c r="A403" s="41"/>
      <c r="B403" s="42"/>
      <c r="C403" s="43"/>
      <c r="D403" s="230" t="s">
        <v>176</v>
      </c>
      <c r="E403" s="43"/>
      <c r="F403" s="231" t="s">
        <v>640</v>
      </c>
      <c r="G403" s="43"/>
      <c r="H403" s="43"/>
      <c r="I403" s="214"/>
      <c r="J403" s="43"/>
      <c r="K403" s="43"/>
      <c r="L403" s="47"/>
      <c r="M403" s="215"/>
      <c r="N403" s="216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176</v>
      </c>
      <c r="AU403" s="20" t="s">
        <v>82</v>
      </c>
    </row>
    <row r="404" s="14" customFormat="1">
      <c r="A404" s="14"/>
      <c r="B404" s="243"/>
      <c r="C404" s="244"/>
      <c r="D404" s="212" t="s">
        <v>178</v>
      </c>
      <c r="E404" s="245" t="s">
        <v>19</v>
      </c>
      <c r="F404" s="246" t="s">
        <v>623</v>
      </c>
      <c r="G404" s="244"/>
      <c r="H404" s="245" t="s">
        <v>19</v>
      </c>
      <c r="I404" s="247"/>
      <c r="J404" s="244"/>
      <c r="K404" s="244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178</v>
      </c>
      <c r="AU404" s="252" t="s">
        <v>82</v>
      </c>
      <c r="AV404" s="14" t="s">
        <v>80</v>
      </c>
      <c r="AW404" s="14" t="s">
        <v>33</v>
      </c>
      <c r="AX404" s="14" t="s">
        <v>72</v>
      </c>
      <c r="AY404" s="252" t="s">
        <v>109</v>
      </c>
    </row>
    <row r="405" s="13" customFormat="1">
      <c r="A405" s="13"/>
      <c r="B405" s="232"/>
      <c r="C405" s="233"/>
      <c r="D405" s="212" t="s">
        <v>178</v>
      </c>
      <c r="E405" s="234" t="s">
        <v>19</v>
      </c>
      <c r="F405" s="235" t="s">
        <v>641</v>
      </c>
      <c r="G405" s="233"/>
      <c r="H405" s="236">
        <v>0.95999999999999996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178</v>
      </c>
      <c r="AU405" s="242" t="s">
        <v>82</v>
      </c>
      <c r="AV405" s="13" t="s">
        <v>82</v>
      </c>
      <c r="AW405" s="13" t="s">
        <v>33</v>
      </c>
      <c r="AX405" s="13" t="s">
        <v>80</v>
      </c>
      <c r="AY405" s="242" t="s">
        <v>109</v>
      </c>
    </row>
    <row r="406" s="2" customFormat="1" ht="16.5" customHeight="1">
      <c r="A406" s="41"/>
      <c r="B406" s="42"/>
      <c r="C406" s="199" t="s">
        <v>642</v>
      </c>
      <c r="D406" s="199" t="s">
        <v>110</v>
      </c>
      <c r="E406" s="200" t="s">
        <v>643</v>
      </c>
      <c r="F406" s="201" t="s">
        <v>644</v>
      </c>
      <c r="G406" s="202" t="s">
        <v>182</v>
      </c>
      <c r="H406" s="203">
        <v>15</v>
      </c>
      <c r="I406" s="204"/>
      <c r="J406" s="205">
        <f>ROUND(I406*H406,2)</f>
        <v>0</v>
      </c>
      <c r="K406" s="201" t="s">
        <v>174</v>
      </c>
      <c r="L406" s="47"/>
      <c r="M406" s="206" t="s">
        <v>19</v>
      </c>
      <c r="N406" s="207" t="s">
        <v>43</v>
      </c>
      <c r="O406" s="87"/>
      <c r="P406" s="208">
        <f>O406*H406</f>
        <v>0</v>
      </c>
      <c r="Q406" s="208">
        <v>0.087419999999999998</v>
      </c>
      <c r="R406" s="208">
        <f>Q406*H406</f>
        <v>1.3112999999999999</v>
      </c>
      <c r="S406" s="208">
        <v>0</v>
      </c>
      <c r="T406" s="209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0" t="s">
        <v>114</v>
      </c>
      <c r="AT406" s="210" t="s">
        <v>110</v>
      </c>
      <c r="AU406" s="210" t="s">
        <v>82</v>
      </c>
      <c r="AY406" s="20" t="s">
        <v>109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20" t="s">
        <v>80</v>
      </c>
      <c r="BK406" s="211">
        <f>ROUND(I406*H406,2)</f>
        <v>0</v>
      </c>
      <c r="BL406" s="20" t="s">
        <v>114</v>
      </c>
      <c r="BM406" s="210" t="s">
        <v>645</v>
      </c>
    </row>
    <row r="407" s="2" customFormat="1">
      <c r="A407" s="41"/>
      <c r="B407" s="42"/>
      <c r="C407" s="43"/>
      <c r="D407" s="230" t="s">
        <v>176</v>
      </c>
      <c r="E407" s="43"/>
      <c r="F407" s="231" t="s">
        <v>646</v>
      </c>
      <c r="G407" s="43"/>
      <c r="H407" s="43"/>
      <c r="I407" s="214"/>
      <c r="J407" s="43"/>
      <c r="K407" s="43"/>
      <c r="L407" s="47"/>
      <c r="M407" s="215"/>
      <c r="N407" s="216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176</v>
      </c>
      <c r="AU407" s="20" t="s">
        <v>82</v>
      </c>
    </row>
    <row r="408" s="2" customFormat="1" ht="16.5" customHeight="1">
      <c r="A408" s="41"/>
      <c r="B408" s="42"/>
      <c r="C408" s="264" t="s">
        <v>647</v>
      </c>
      <c r="D408" s="264" t="s">
        <v>455</v>
      </c>
      <c r="E408" s="265" t="s">
        <v>648</v>
      </c>
      <c r="F408" s="266" t="s">
        <v>649</v>
      </c>
      <c r="G408" s="267" t="s">
        <v>182</v>
      </c>
      <c r="H408" s="268">
        <v>15</v>
      </c>
      <c r="I408" s="269"/>
      <c r="J408" s="270">
        <f>ROUND(I408*H408,2)</f>
        <v>0</v>
      </c>
      <c r="K408" s="266" t="s">
        <v>19</v>
      </c>
      <c r="L408" s="271"/>
      <c r="M408" s="272" t="s">
        <v>19</v>
      </c>
      <c r="N408" s="273" t="s">
        <v>43</v>
      </c>
      <c r="O408" s="87"/>
      <c r="P408" s="208">
        <f>O408*H408</f>
        <v>0</v>
      </c>
      <c r="Q408" s="208">
        <v>0.040000000000000001</v>
      </c>
      <c r="R408" s="208">
        <f>Q408*H408</f>
        <v>0.59999999999999998</v>
      </c>
      <c r="S408" s="208">
        <v>0</v>
      </c>
      <c r="T408" s="209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0" t="s">
        <v>139</v>
      </c>
      <c r="AT408" s="210" t="s">
        <v>455</v>
      </c>
      <c r="AU408" s="210" t="s">
        <v>82</v>
      </c>
      <c r="AY408" s="20" t="s">
        <v>109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20" t="s">
        <v>80</v>
      </c>
      <c r="BK408" s="211">
        <f>ROUND(I408*H408,2)</f>
        <v>0</v>
      </c>
      <c r="BL408" s="20" t="s">
        <v>114</v>
      </c>
      <c r="BM408" s="210" t="s">
        <v>650</v>
      </c>
    </row>
    <row r="409" s="11" customFormat="1" ht="22.8" customHeight="1">
      <c r="A409" s="11"/>
      <c r="B409" s="185"/>
      <c r="C409" s="186"/>
      <c r="D409" s="187" t="s">
        <v>71</v>
      </c>
      <c r="E409" s="228" t="s">
        <v>108</v>
      </c>
      <c r="F409" s="228" t="s">
        <v>651</v>
      </c>
      <c r="G409" s="186"/>
      <c r="H409" s="186"/>
      <c r="I409" s="189"/>
      <c r="J409" s="229">
        <f>BK409</f>
        <v>0</v>
      </c>
      <c r="K409" s="186"/>
      <c r="L409" s="191"/>
      <c r="M409" s="192"/>
      <c r="N409" s="193"/>
      <c r="O409" s="193"/>
      <c r="P409" s="194">
        <f>SUM(P410:P514)</f>
        <v>0</v>
      </c>
      <c r="Q409" s="193"/>
      <c r="R409" s="194">
        <f>SUM(R410:R514)</f>
        <v>155.00613799999999</v>
      </c>
      <c r="S409" s="193"/>
      <c r="T409" s="195">
        <f>SUM(T410:T514)</f>
        <v>0</v>
      </c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R409" s="196" t="s">
        <v>80</v>
      </c>
      <c r="AT409" s="197" t="s">
        <v>71</v>
      </c>
      <c r="AU409" s="197" t="s">
        <v>80</v>
      </c>
      <c r="AY409" s="196" t="s">
        <v>109</v>
      </c>
      <c r="BK409" s="198">
        <f>SUM(BK410:BK514)</f>
        <v>0</v>
      </c>
    </row>
    <row r="410" s="2" customFormat="1" ht="21.75" customHeight="1">
      <c r="A410" s="41"/>
      <c r="B410" s="42"/>
      <c r="C410" s="199" t="s">
        <v>652</v>
      </c>
      <c r="D410" s="199" t="s">
        <v>110</v>
      </c>
      <c r="E410" s="200" t="s">
        <v>653</v>
      </c>
      <c r="F410" s="201" t="s">
        <v>654</v>
      </c>
      <c r="G410" s="202" t="s">
        <v>173</v>
      </c>
      <c r="H410" s="203">
        <v>8030.8100000000004</v>
      </c>
      <c r="I410" s="204"/>
      <c r="J410" s="205">
        <f>ROUND(I410*H410,2)</f>
        <v>0</v>
      </c>
      <c r="K410" s="201" t="s">
        <v>174</v>
      </c>
      <c r="L410" s="47"/>
      <c r="M410" s="206" t="s">
        <v>19</v>
      </c>
      <c r="N410" s="207" t="s">
        <v>43</v>
      </c>
      <c r="O410" s="87"/>
      <c r="P410" s="208">
        <f>O410*H410</f>
        <v>0</v>
      </c>
      <c r="Q410" s="208">
        <v>0</v>
      </c>
      <c r="R410" s="208">
        <f>Q410*H410</f>
        <v>0</v>
      </c>
      <c r="S410" s="208">
        <v>0</v>
      </c>
      <c r="T410" s="209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0" t="s">
        <v>114</v>
      </c>
      <c r="AT410" s="210" t="s">
        <v>110</v>
      </c>
      <c r="AU410" s="210" t="s">
        <v>82</v>
      </c>
      <c r="AY410" s="20" t="s">
        <v>109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20" t="s">
        <v>80</v>
      </c>
      <c r="BK410" s="211">
        <f>ROUND(I410*H410,2)</f>
        <v>0</v>
      </c>
      <c r="BL410" s="20" t="s">
        <v>114</v>
      </c>
      <c r="BM410" s="210" t="s">
        <v>655</v>
      </c>
    </row>
    <row r="411" s="2" customFormat="1">
      <c r="A411" s="41"/>
      <c r="B411" s="42"/>
      <c r="C411" s="43"/>
      <c r="D411" s="230" t="s">
        <v>176</v>
      </c>
      <c r="E411" s="43"/>
      <c r="F411" s="231" t="s">
        <v>656</v>
      </c>
      <c r="G411" s="43"/>
      <c r="H411" s="43"/>
      <c r="I411" s="214"/>
      <c r="J411" s="43"/>
      <c r="K411" s="43"/>
      <c r="L411" s="47"/>
      <c r="M411" s="215"/>
      <c r="N411" s="216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176</v>
      </c>
      <c r="AU411" s="20" t="s">
        <v>82</v>
      </c>
    </row>
    <row r="412" s="13" customFormat="1">
      <c r="A412" s="13"/>
      <c r="B412" s="232"/>
      <c r="C412" s="233"/>
      <c r="D412" s="212" t="s">
        <v>178</v>
      </c>
      <c r="E412" s="234" t="s">
        <v>19</v>
      </c>
      <c r="F412" s="235" t="s">
        <v>657</v>
      </c>
      <c r="G412" s="233"/>
      <c r="H412" s="236">
        <v>2203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178</v>
      </c>
      <c r="AU412" s="242" t="s">
        <v>82</v>
      </c>
      <c r="AV412" s="13" t="s">
        <v>82</v>
      </c>
      <c r="AW412" s="13" t="s">
        <v>33</v>
      </c>
      <c r="AX412" s="13" t="s">
        <v>72</v>
      </c>
      <c r="AY412" s="242" t="s">
        <v>109</v>
      </c>
    </row>
    <row r="413" s="13" customFormat="1">
      <c r="A413" s="13"/>
      <c r="B413" s="232"/>
      <c r="C413" s="233"/>
      <c r="D413" s="212" t="s">
        <v>178</v>
      </c>
      <c r="E413" s="234" t="s">
        <v>19</v>
      </c>
      <c r="F413" s="235" t="s">
        <v>658</v>
      </c>
      <c r="G413" s="233"/>
      <c r="H413" s="236">
        <v>2924.6700000000001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178</v>
      </c>
      <c r="AU413" s="242" t="s">
        <v>82</v>
      </c>
      <c r="AV413" s="13" t="s">
        <v>82</v>
      </c>
      <c r="AW413" s="13" t="s">
        <v>33</v>
      </c>
      <c r="AX413" s="13" t="s">
        <v>72</v>
      </c>
      <c r="AY413" s="242" t="s">
        <v>109</v>
      </c>
    </row>
    <row r="414" s="13" customFormat="1">
      <c r="A414" s="13"/>
      <c r="B414" s="232"/>
      <c r="C414" s="233"/>
      <c r="D414" s="212" t="s">
        <v>178</v>
      </c>
      <c r="E414" s="234" t="s">
        <v>19</v>
      </c>
      <c r="F414" s="235" t="s">
        <v>659</v>
      </c>
      <c r="G414" s="233"/>
      <c r="H414" s="236">
        <v>640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178</v>
      </c>
      <c r="AU414" s="242" t="s">
        <v>82</v>
      </c>
      <c r="AV414" s="13" t="s">
        <v>82</v>
      </c>
      <c r="AW414" s="13" t="s">
        <v>33</v>
      </c>
      <c r="AX414" s="13" t="s">
        <v>72</v>
      </c>
      <c r="AY414" s="242" t="s">
        <v>109</v>
      </c>
    </row>
    <row r="415" s="13" customFormat="1">
      <c r="A415" s="13"/>
      <c r="B415" s="232"/>
      <c r="C415" s="233"/>
      <c r="D415" s="212" t="s">
        <v>178</v>
      </c>
      <c r="E415" s="234" t="s">
        <v>19</v>
      </c>
      <c r="F415" s="235" t="s">
        <v>660</v>
      </c>
      <c r="G415" s="233"/>
      <c r="H415" s="236">
        <v>784.66999999999996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178</v>
      </c>
      <c r="AU415" s="242" t="s">
        <v>82</v>
      </c>
      <c r="AV415" s="13" t="s">
        <v>82</v>
      </c>
      <c r="AW415" s="13" t="s">
        <v>33</v>
      </c>
      <c r="AX415" s="13" t="s">
        <v>72</v>
      </c>
      <c r="AY415" s="242" t="s">
        <v>109</v>
      </c>
    </row>
    <row r="416" s="13" customFormat="1">
      <c r="A416" s="13"/>
      <c r="B416" s="232"/>
      <c r="C416" s="233"/>
      <c r="D416" s="212" t="s">
        <v>178</v>
      </c>
      <c r="E416" s="234" t="s">
        <v>19</v>
      </c>
      <c r="F416" s="235" t="s">
        <v>661</v>
      </c>
      <c r="G416" s="233"/>
      <c r="H416" s="236">
        <v>1366.4000000000001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178</v>
      </c>
      <c r="AU416" s="242" t="s">
        <v>82</v>
      </c>
      <c r="AV416" s="13" t="s">
        <v>82</v>
      </c>
      <c r="AW416" s="13" t="s">
        <v>33</v>
      </c>
      <c r="AX416" s="13" t="s">
        <v>72</v>
      </c>
      <c r="AY416" s="242" t="s">
        <v>109</v>
      </c>
    </row>
    <row r="417" s="13" customFormat="1">
      <c r="A417" s="13"/>
      <c r="B417" s="232"/>
      <c r="C417" s="233"/>
      <c r="D417" s="212" t="s">
        <v>178</v>
      </c>
      <c r="E417" s="234" t="s">
        <v>19</v>
      </c>
      <c r="F417" s="235" t="s">
        <v>662</v>
      </c>
      <c r="G417" s="233"/>
      <c r="H417" s="236">
        <v>79.799999999999997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178</v>
      </c>
      <c r="AU417" s="242" t="s">
        <v>82</v>
      </c>
      <c r="AV417" s="13" t="s">
        <v>82</v>
      </c>
      <c r="AW417" s="13" t="s">
        <v>33</v>
      </c>
      <c r="AX417" s="13" t="s">
        <v>72</v>
      </c>
      <c r="AY417" s="242" t="s">
        <v>109</v>
      </c>
    </row>
    <row r="418" s="13" customFormat="1">
      <c r="A418" s="13"/>
      <c r="B418" s="232"/>
      <c r="C418" s="233"/>
      <c r="D418" s="212" t="s">
        <v>178</v>
      </c>
      <c r="E418" s="234" t="s">
        <v>19</v>
      </c>
      <c r="F418" s="235" t="s">
        <v>663</v>
      </c>
      <c r="G418" s="233"/>
      <c r="H418" s="236">
        <v>32.270000000000003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178</v>
      </c>
      <c r="AU418" s="242" t="s">
        <v>82</v>
      </c>
      <c r="AV418" s="13" t="s">
        <v>82</v>
      </c>
      <c r="AW418" s="13" t="s">
        <v>33</v>
      </c>
      <c r="AX418" s="13" t="s">
        <v>72</v>
      </c>
      <c r="AY418" s="242" t="s">
        <v>109</v>
      </c>
    </row>
    <row r="419" s="15" customFormat="1">
      <c r="A419" s="15"/>
      <c r="B419" s="253"/>
      <c r="C419" s="254"/>
      <c r="D419" s="212" t="s">
        <v>178</v>
      </c>
      <c r="E419" s="255" t="s">
        <v>19</v>
      </c>
      <c r="F419" s="256" t="s">
        <v>223</v>
      </c>
      <c r="G419" s="254"/>
      <c r="H419" s="257">
        <v>8030.8100000000004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3" t="s">
        <v>178</v>
      </c>
      <c r="AU419" s="263" t="s">
        <v>82</v>
      </c>
      <c r="AV419" s="15" t="s">
        <v>114</v>
      </c>
      <c r="AW419" s="15" t="s">
        <v>33</v>
      </c>
      <c r="AX419" s="15" t="s">
        <v>80</v>
      </c>
      <c r="AY419" s="263" t="s">
        <v>109</v>
      </c>
    </row>
    <row r="420" s="2" customFormat="1" ht="21.75" customHeight="1">
      <c r="A420" s="41"/>
      <c r="B420" s="42"/>
      <c r="C420" s="199" t="s">
        <v>664</v>
      </c>
      <c r="D420" s="199" t="s">
        <v>110</v>
      </c>
      <c r="E420" s="200" t="s">
        <v>665</v>
      </c>
      <c r="F420" s="201" t="s">
        <v>666</v>
      </c>
      <c r="G420" s="202" t="s">
        <v>173</v>
      </c>
      <c r="H420" s="203">
        <v>762.23000000000002</v>
      </c>
      <c r="I420" s="204"/>
      <c r="J420" s="205">
        <f>ROUND(I420*H420,2)</f>
        <v>0</v>
      </c>
      <c r="K420" s="201" t="s">
        <v>174</v>
      </c>
      <c r="L420" s="47"/>
      <c r="M420" s="206" t="s">
        <v>19</v>
      </c>
      <c r="N420" s="207" t="s">
        <v>43</v>
      </c>
      <c r="O420" s="87"/>
      <c r="P420" s="208">
        <f>O420*H420</f>
        <v>0</v>
      </c>
      <c r="Q420" s="208">
        <v>0</v>
      </c>
      <c r="R420" s="208">
        <f>Q420*H420</f>
        <v>0</v>
      </c>
      <c r="S420" s="208">
        <v>0</v>
      </c>
      <c r="T420" s="209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0" t="s">
        <v>114</v>
      </c>
      <c r="AT420" s="210" t="s">
        <v>110</v>
      </c>
      <c r="AU420" s="210" t="s">
        <v>82</v>
      </c>
      <c r="AY420" s="20" t="s">
        <v>109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20" t="s">
        <v>80</v>
      </c>
      <c r="BK420" s="211">
        <f>ROUND(I420*H420,2)</f>
        <v>0</v>
      </c>
      <c r="BL420" s="20" t="s">
        <v>114</v>
      </c>
      <c r="BM420" s="210" t="s">
        <v>667</v>
      </c>
    </row>
    <row r="421" s="2" customFormat="1">
      <c r="A421" s="41"/>
      <c r="B421" s="42"/>
      <c r="C421" s="43"/>
      <c r="D421" s="230" t="s">
        <v>176</v>
      </c>
      <c r="E421" s="43"/>
      <c r="F421" s="231" t="s">
        <v>668</v>
      </c>
      <c r="G421" s="43"/>
      <c r="H421" s="43"/>
      <c r="I421" s="214"/>
      <c r="J421" s="43"/>
      <c r="K421" s="43"/>
      <c r="L421" s="47"/>
      <c r="M421" s="215"/>
      <c r="N421" s="216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176</v>
      </c>
      <c r="AU421" s="20" t="s">
        <v>82</v>
      </c>
    </row>
    <row r="422" s="14" customFormat="1">
      <c r="A422" s="14"/>
      <c r="B422" s="243"/>
      <c r="C422" s="244"/>
      <c r="D422" s="212" t="s">
        <v>178</v>
      </c>
      <c r="E422" s="245" t="s">
        <v>19</v>
      </c>
      <c r="F422" s="246" t="s">
        <v>669</v>
      </c>
      <c r="G422" s="244"/>
      <c r="H422" s="245" t="s">
        <v>19</v>
      </c>
      <c r="I422" s="247"/>
      <c r="J422" s="244"/>
      <c r="K422" s="244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178</v>
      </c>
      <c r="AU422" s="252" t="s">
        <v>82</v>
      </c>
      <c r="AV422" s="14" t="s">
        <v>80</v>
      </c>
      <c r="AW422" s="14" t="s">
        <v>33</v>
      </c>
      <c r="AX422" s="14" t="s">
        <v>72</v>
      </c>
      <c r="AY422" s="252" t="s">
        <v>109</v>
      </c>
    </row>
    <row r="423" s="13" customFormat="1">
      <c r="A423" s="13"/>
      <c r="B423" s="232"/>
      <c r="C423" s="233"/>
      <c r="D423" s="212" t="s">
        <v>178</v>
      </c>
      <c r="E423" s="234" t="s">
        <v>19</v>
      </c>
      <c r="F423" s="235" t="s">
        <v>670</v>
      </c>
      <c r="G423" s="233"/>
      <c r="H423" s="236">
        <v>410.57999999999998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178</v>
      </c>
      <c r="AU423" s="242" t="s">
        <v>82</v>
      </c>
      <c r="AV423" s="13" t="s">
        <v>82</v>
      </c>
      <c r="AW423" s="13" t="s">
        <v>33</v>
      </c>
      <c r="AX423" s="13" t="s">
        <v>72</v>
      </c>
      <c r="AY423" s="242" t="s">
        <v>109</v>
      </c>
    </row>
    <row r="424" s="14" customFormat="1">
      <c r="A424" s="14"/>
      <c r="B424" s="243"/>
      <c r="C424" s="244"/>
      <c r="D424" s="212" t="s">
        <v>178</v>
      </c>
      <c r="E424" s="245" t="s">
        <v>19</v>
      </c>
      <c r="F424" s="246" t="s">
        <v>671</v>
      </c>
      <c r="G424" s="244"/>
      <c r="H424" s="245" t="s">
        <v>19</v>
      </c>
      <c r="I424" s="247"/>
      <c r="J424" s="244"/>
      <c r="K424" s="244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178</v>
      </c>
      <c r="AU424" s="252" t="s">
        <v>82</v>
      </c>
      <c r="AV424" s="14" t="s">
        <v>80</v>
      </c>
      <c r="AW424" s="14" t="s">
        <v>33</v>
      </c>
      <c r="AX424" s="14" t="s">
        <v>72</v>
      </c>
      <c r="AY424" s="252" t="s">
        <v>109</v>
      </c>
    </row>
    <row r="425" s="13" customFormat="1">
      <c r="A425" s="13"/>
      <c r="B425" s="232"/>
      <c r="C425" s="233"/>
      <c r="D425" s="212" t="s">
        <v>178</v>
      </c>
      <c r="E425" s="234" t="s">
        <v>19</v>
      </c>
      <c r="F425" s="235" t="s">
        <v>672</v>
      </c>
      <c r="G425" s="233"/>
      <c r="H425" s="236">
        <v>157.59999999999999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178</v>
      </c>
      <c r="AU425" s="242" t="s">
        <v>82</v>
      </c>
      <c r="AV425" s="13" t="s">
        <v>82</v>
      </c>
      <c r="AW425" s="13" t="s">
        <v>33</v>
      </c>
      <c r="AX425" s="13" t="s">
        <v>72</v>
      </c>
      <c r="AY425" s="242" t="s">
        <v>109</v>
      </c>
    </row>
    <row r="426" s="13" customFormat="1">
      <c r="A426" s="13"/>
      <c r="B426" s="232"/>
      <c r="C426" s="233"/>
      <c r="D426" s="212" t="s">
        <v>178</v>
      </c>
      <c r="E426" s="234" t="s">
        <v>19</v>
      </c>
      <c r="F426" s="235" t="s">
        <v>673</v>
      </c>
      <c r="G426" s="233"/>
      <c r="H426" s="236">
        <v>142.80000000000001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178</v>
      </c>
      <c r="AU426" s="242" t="s">
        <v>82</v>
      </c>
      <c r="AV426" s="13" t="s">
        <v>82</v>
      </c>
      <c r="AW426" s="13" t="s">
        <v>33</v>
      </c>
      <c r="AX426" s="13" t="s">
        <v>72</v>
      </c>
      <c r="AY426" s="242" t="s">
        <v>109</v>
      </c>
    </row>
    <row r="427" s="13" customFormat="1">
      <c r="A427" s="13"/>
      <c r="B427" s="232"/>
      <c r="C427" s="233"/>
      <c r="D427" s="212" t="s">
        <v>178</v>
      </c>
      <c r="E427" s="234" t="s">
        <v>19</v>
      </c>
      <c r="F427" s="235" t="s">
        <v>674</v>
      </c>
      <c r="G427" s="233"/>
      <c r="H427" s="236">
        <v>51.25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178</v>
      </c>
      <c r="AU427" s="242" t="s">
        <v>82</v>
      </c>
      <c r="AV427" s="13" t="s">
        <v>82</v>
      </c>
      <c r="AW427" s="13" t="s">
        <v>33</v>
      </c>
      <c r="AX427" s="13" t="s">
        <v>72</v>
      </c>
      <c r="AY427" s="242" t="s">
        <v>109</v>
      </c>
    </row>
    <row r="428" s="15" customFormat="1">
      <c r="A428" s="15"/>
      <c r="B428" s="253"/>
      <c r="C428" s="254"/>
      <c r="D428" s="212" t="s">
        <v>178</v>
      </c>
      <c r="E428" s="255" t="s">
        <v>19</v>
      </c>
      <c r="F428" s="256" t="s">
        <v>223</v>
      </c>
      <c r="G428" s="254"/>
      <c r="H428" s="257">
        <v>762.23000000000002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3" t="s">
        <v>178</v>
      </c>
      <c r="AU428" s="263" t="s">
        <v>82</v>
      </c>
      <c r="AV428" s="15" t="s">
        <v>114</v>
      </c>
      <c r="AW428" s="15" t="s">
        <v>33</v>
      </c>
      <c r="AX428" s="15" t="s">
        <v>80</v>
      </c>
      <c r="AY428" s="263" t="s">
        <v>109</v>
      </c>
    </row>
    <row r="429" s="2" customFormat="1" ht="24.15" customHeight="1">
      <c r="A429" s="41"/>
      <c r="B429" s="42"/>
      <c r="C429" s="199" t="s">
        <v>675</v>
      </c>
      <c r="D429" s="199" t="s">
        <v>110</v>
      </c>
      <c r="E429" s="200" t="s">
        <v>676</v>
      </c>
      <c r="F429" s="201" t="s">
        <v>677</v>
      </c>
      <c r="G429" s="202" t="s">
        <v>173</v>
      </c>
      <c r="H429" s="203">
        <v>88</v>
      </c>
      <c r="I429" s="204"/>
      <c r="J429" s="205">
        <f>ROUND(I429*H429,2)</f>
        <v>0</v>
      </c>
      <c r="K429" s="201" t="s">
        <v>19</v>
      </c>
      <c r="L429" s="47"/>
      <c r="M429" s="206" t="s">
        <v>19</v>
      </c>
      <c r="N429" s="207" t="s">
        <v>43</v>
      </c>
      <c r="O429" s="87"/>
      <c r="P429" s="208">
        <f>O429*H429</f>
        <v>0</v>
      </c>
      <c r="Q429" s="208">
        <v>0</v>
      </c>
      <c r="R429" s="208">
        <f>Q429*H429</f>
        <v>0</v>
      </c>
      <c r="S429" s="208">
        <v>0</v>
      </c>
      <c r="T429" s="20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0" t="s">
        <v>114</v>
      </c>
      <c r="AT429" s="210" t="s">
        <v>110</v>
      </c>
      <c r="AU429" s="210" t="s">
        <v>82</v>
      </c>
      <c r="AY429" s="20" t="s">
        <v>109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20" t="s">
        <v>80</v>
      </c>
      <c r="BK429" s="211">
        <f>ROUND(I429*H429,2)</f>
        <v>0</v>
      </c>
      <c r="BL429" s="20" t="s">
        <v>114</v>
      </c>
      <c r="BM429" s="210" t="s">
        <v>678</v>
      </c>
    </row>
    <row r="430" s="13" customFormat="1">
      <c r="A430" s="13"/>
      <c r="B430" s="232"/>
      <c r="C430" s="233"/>
      <c r="D430" s="212" t="s">
        <v>178</v>
      </c>
      <c r="E430" s="234" t="s">
        <v>19</v>
      </c>
      <c r="F430" s="235" t="s">
        <v>679</v>
      </c>
      <c r="G430" s="233"/>
      <c r="H430" s="236">
        <v>88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178</v>
      </c>
      <c r="AU430" s="242" t="s">
        <v>82</v>
      </c>
      <c r="AV430" s="13" t="s">
        <v>82</v>
      </c>
      <c r="AW430" s="13" t="s">
        <v>33</v>
      </c>
      <c r="AX430" s="13" t="s">
        <v>80</v>
      </c>
      <c r="AY430" s="242" t="s">
        <v>109</v>
      </c>
    </row>
    <row r="431" s="2" customFormat="1" ht="24.15" customHeight="1">
      <c r="A431" s="41"/>
      <c r="B431" s="42"/>
      <c r="C431" s="199" t="s">
        <v>680</v>
      </c>
      <c r="D431" s="199" t="s">
        <v>110</v>
      </c>
      <c r="E431" s="200" t="s">
        <v>681</v>
      </c>
      <c r="F431" s="201" t="s">
        <v>682</v>
      </c>
      <c r="G431" s="202" t="s">
        <v>173</v>
      </c>
      <c r="H431" s="203">
        <v>950</v>
      </c>
      <c r="I431" s="204"/>
      <c r="J431" s="205">
        <f>ROUND(I431*H431,2)</f>
        <v>0</v>
      </c>
      <c r="K431" s="201" t="s">
        <v>19</v>
      </c>
      <c r="L431" s="47"/>
      <c r="M431" s="206" t="s">
        <v>19</v>
      </c>
      <c r="N431" s="207" t="s">
        <v>43</v>
      </c>
      <c r="O431" s="87"/>
      <c r="P431" s="208">
        <f>O431*H431</f>
        <v>0</v>
      </c>
      <c r="Q431" s="208">
        <v>0</v>
      </c>
      <c r="R431" s="208">
        <f>Q431*H431</f>
        <v>0</v>
      </c>
      <c r="S431" s="208">
        <v>0</v>
      </c>
      <c r="T431" s="209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0" t="s">
        <v>114</v>
      </c>
      <c r="AT431" s="210" t="s">
        <v>110</v>
      </c>
      <c r="AU431" s="210" t="s">
        <v>82</v>
      </c>
      <c r="AY431" s="20" t="s">
        <v>109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20" t="s">
        <v>80</v>
      </c>
      <c r="BK431" s="211">
        <f>ROUND(I431*H431,2)</f>
        <v>0</v>
      </c>
      <c r="BL431" s="20" t="s">
        <v>114</v>
      </c>
      <c r="BM431" s="210" t="s">
        <v>683</v>
      </c>
    </row>
    <row r="432" s="13" customFormat="1">
      <c r="A432" s="13"/>
      <c r="B432" s="232"/>
      <c r="C432" s="233"/>
      <c r="D432" s="212" t="s">
        <v>178</v>
      </c>
      <c r="E432" s="234" t="s">
        <v>19</v>
      </c>
      <c r="F432" s="235" t="s">
        <v>684</v>
      </c>
      <c r="G432" s="233"/>
      <c r="H432" s="236">
        <v>950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178</v>
      </c>
      <c r="AU432" s="242" t="s">
        <v>82</v>
      </c>
      <c r="AV432" s="13" t="s">
        <v>82</v>
      </c>
      <c r="AW432" s="13" t="s">
        <v>33</v>
      </c>
      <c r="AX432" s="13" t="s">
        <v>80</v>
      </c>
      <c r="AY432" s="242" t="s">
        <v>109</v>
      </c>
    </row>
    <row r="433" s="2" customFormat="1" ht="24.15" customHeight="1">
      <c r="A433" s="41"/>
      <c r="B433" s="42"/>
      <c r="C433" s="199" t="s">
        <v>685</v>
      </c>
      <c r="D433" s="199" t="s">
        <v>110</v>
      </c>
      <c r="E433" s="200" t="s">
        <v>686</v>
      </c>
      <c r="F433" s="201" t="s">
        <v>687</v>
      </c>
      <c r="G433" s="202" t="s">
        <v>173</v>
      </c>
      <c r="H433" s="203">
        <v>36.850000000000001</v>
      </c>
      <c r="I433" s="204"/>
      <c r="J433" s="205">
        <f>ROUND(I433*H433,2)</f>
        <v>0</v>
      </c>
      <c r="K433" s="201" t="s">
        <v>174</v>
      </c>
      <c r="L433" s="47"/>
      <c r="M433" s="206" t="s">
        <v>19</v>
      </c>
      <c r="N433" s="207" t="s">
        <v>43</v>
      </c>
      <c r="O433" s="87"/>
      <c r="P433" s="208">
        <f>O433*H433</f>
        <v>0</v>
      </c>
      <c r="Q433" s="208">
        <v>0</v>
      </c>
      <c r="R433" s="208">
        <f>Q433*H433</f>
        <v>0</v>
      </c>
      <c r="S433" s="208">
        <v>0</v>
      </c>
      <c r="T433" s="209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0" t="s">
        <v>114</v>
      </c>
      <c r="AT433" s="210" t="s">
        <v>110</v>
      </c>
      <c r="AU433" s="210" t="s">
        <v>82</v>
      </c>
      <c r="AY433" s="20" t="s">
        <v>109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20" t="s">
        <v>80</v>
      </c>
      <c r="BK433" s="211">
        <f>ROUND(I433*H433,2)</f>
        <v>0</v>
      </c>
      <c r="BL433" s="20" t="s">
        <v>114</v>
      </c>
      <c r="BM433" s="210" t="s">
        <v>688</v>
      </c>
    </row>
    <row r="434" s="2" customFormat="1">
      <c r="A434" s="41"/>
      <c r="B434" s="42"/>
      <c r="C434" s="43"/>
      <c r="D434" s="230" t="s">
        <v>176</v>
      </c>
      <c r="E434" s="43"/>
      <c r="F434" s="231" t="s">
        <v>689</v>
      </c>
      <c r="G434" s="43"/>
      <c r="H434" s="43"/>
      <c r="I434" s="214"/>
      <c r="J434" s="43"/>
      <c r="K434" s="43"/>
      <c r="L434" s="47"/>
      <c r="M434" s="215"/>
      <c r="N434" s="216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176</v>
      </c>
      <c r="AU434" s="20" t="s">
        <v>82</v>
      </c>
    </row>
    <row r="435" s="13" customFormat="1">
      <c r="A435" s="13"/>
      <c r="B435" s="232"/>
      <c r="C435" s="233"/>
      <c r="D435" s="212" t="s">
        <v>178</v>
      </c>
      <c r="E435" s="234" t="s">
        <v>19</v>
      </c>
      <c r="F435" s="235" t="s">
        <v>690</v>
      </c>
      <c r="G435" s="233"/>
      <c r="H435" s="236">
        <v>36.850000000000001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178</v>
      </c>
      <c r="AU435" s="242" t="s">
        <v>82</v>
      </c>
      <c r="AV435" s="13" t="s">
        <v>82</v>
      </c>
      <c r="AW435" s="13" t="s">
        <v>33</v>
      </c>
      <c r="AX435" s="13" t="s">
        <v>80</v>
      </c>
      <c r="AY435" s="242" t="s">
        <v>109</v>
      </c>
    </row>
    <row r="436" s="2" customFormat="1" ht="16.5" customHeight="1">
      <c r="A436" s="41"/>
      <c r="B436" s="42"/>
      <c r="C436" s="199" t="s">
        <v>691</v>
      </c>
      <c r="D436" s="199" t="s">
        <v>110</v>
      </c>
      <c r="E436" s="200" t="s">
        <v>692</v>
      </c>
      <c r="F436" s="201" t="s">
        <v>693</v>
      </c>
      <c r="G436" s="202" t="s">
        <v>173</v>
      </c>
      <c r="H436" s="203">
        <v>3881</v>
      </c>
      <c r="I436" s="204"/>
      <c r="J436" s="205">
        <f>ROUND(I436*H436,2)</f>
        <v>0</v>
      </c>
      <c r="K436" s="201" t="s">
        <v>19</v>
      </c>
      <c r="L436" s="47"/>
      <c r="M436" s="206" t="s">
        <v>19</v>
      </c>
      <c r="N436" s="207" t="s">
        <v>43</v>
      </c>
      <c r="O436" s="87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0" t="s">
        <v>114</v>
      </c>
      <c r="AT436" s="210" t="s">
        <v>110</v>
      </c>
      <c r="AU436" s="210" t="s">
        <v>82</v>
      </c>
      <c r="AY436" s="20" t="s">
        <v>109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20" t="s">
        <v>80</v>
      </c>
      <c r="BK436" s="211">
        <f>ROUND(I436*H436,2)</f>
        <v>0</v>
      </c>
      <c r="BL436" s="20" t="s">
        <v>114</v>
      </c>
      <c r="BM436" s="210" t="s">
        <v>694</v>
      </c>
    </row>
    <row r="437" s="13" customFormat="1">
      <c r="A437" s="13"/>
      <c r="B437" s="232"/>
      <c r="C437" s="233"/>
      <c r="D437" s="212" t="s">
        <v>178</v>
      </c>
      <c r="E437" s="234" t="s">
        <v>19</v>
      </c>
      <c r="F437" s="235" t="s">
        <v>695</v>
      </c>
      <c r="G437" s="233"/>
      <c r="H437" s="236">
        <v>2203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178</v>
      </c>
      <c r="AU437" s="242" t="s">
        <v>82</v>
      </c>
      <c r="AV437" s="13" t="s">
        <v>82</v>
      </c>
      <c r="AW437" s="13" t="s">
        <v>33</v>
      </c>
      <c r="AX437" s="13" t="s">
        <v>72</v>
      </c>
      <c r="AY437" s="242" t="s">
        <v>109</v>
      </c>
    </row>
    <row r="438" s="13" customFormat="1">
      <c r="A438" s="13"/>
      <c r="B438" s="232"/>
      <c r="C438" s="233"/>
      <c r="D438" s="212" t="s">
        <v>178</v>
      </c>
      <c r="E438" s="234" t="s">
        <v>19</v>
      </c>
      <c r="F438" s="235" t="s">
        <v>696</v>
      </c>
      <c r="G438" s="233"/>
      <c r="H438" s="236">
        <v>640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178</v>
      </c>
      <c r="AU438" s="242" t="s">
        <v>82</v>
      </c>
      <c r="AV438" s="13" t="s">
        <v>82</v>
      </c>
      <c r="AW438" s="13" t="s">
        <v>33</v>
      </c>
      <c r="AX438" s="13" t="s">
        <v>72</v>
      </c>
      <c r="AY438" s="242" t="s">
        <v>109</v>
      </c>
    </row>
    <row r="439" s="13" customFormat="1">
      <c r="A439" s="13"/>
      <c r="B439" s="232"/>
      <c r="C439" s="233"/>
      <c r="D439" s="212" t="s">
        <v>178</v>
      </c>
      <c r="E439" s="234" t="s">
        <v>19</v>
      </c>
      <c r="F439" s="235" t="s">
        <v>697</v>
      </c>
      <c r="G439" s="233"/>
      <c r="H439" s="236">
        <v>950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178</v>
      </c>
      <c r="AU439" s="242" t="s">
        <v>82</v>
      </c>
      <c r="AV439" s="13" t="s">
        <v>82</v>
      </c>
      <c r="AW439" s="13" t="s">
        <v>33</v>
      </c>
      <c r="AX439" s="13" t="s">
        <v>72</v>
      </c>
      <c r="AY439" s="242" t="s">
        <v>109</v>
      </c>
    </row>
    <row r="440" s="13" customFormat="1">
      <c r="A440" s="13"/>
      <c r="B440" s="232"/>
      <c r="C440" s="233"/>
      <c r="D440" s="212" t="s">
        <v>178</v>
      </c>
      <c r="E440" s="234" t="s">
        <v>19</v>
      </c>
      <c r="F440" s="235" t="s">
        <v>698</v>
      </c>
      <c r="G440" s="233"/>
      <c r="H440" s="236">
        <v>88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178</v>
      </c>
      <c r="AU440" s="242" t="s">
        <v>82</v>
      </c>
      <c r="AV440" s="13" t="s">
        <v>82</v>
      </c>
      <c r="AW440" s="13" t="s">
        <v>33</v>
      </c>
      <c r="AX440" s="13" t="s">
        <v>72</v>
      </c>
      <c r="AY440" s="242" t="s">
        <v>109</v>
      </c>
    </row>
    <row r="441" s="15" customFormat="1">
      <c r="A441" s="15"/>
      <c r="B441" s="253"/>
      <c r="C441" s="254"/>
      <c r="D441" s="212" t="s">
        <v>178</v>
      </c>
      <c r="E441" s="255" t="s">
        <v>19</v>
      </c>
      <c r="F441" s="256" t="s">
        <v>223</v>
      </c>
      <c r="G441" s="254"/>
      <c r="H441" s="257">
        <v>3881</v>
      </c>
      <c r="I441" s="258"/>
      <c r="J441" s="254"/>
      <c r="K441" s="254"/>
      <c r="L441" s="259"/>
      <c r="M441" s="260"/>
      <c r="N441" s="261"/>
      <c r="O441" s="261"/>
      <c r="P441" s="261"/>
      <c r="Q441" s="261"/>
      <c r="R441" s="261"/>
      <c r="S441" s="261"/>
      <c r="T441" s="262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3" t="s">
        <v>178</v>
      </c>
      <c r="AU441" s="263" t="s">
        <v>82</v>
      </c>
      <c r="AV441" s="15" t="s">
        <v>114</v>
      </c>
      <c r="AW441" s="15" t="s">
        <v>33</v>
      </c>
      <c r="AX441" s="15" t="s">
        <v>80</v>
      </c>
      <c r="AY441" s="263" t="s">
        <v>109</v>
      </c>
    </row>
    <row r="442" s="2" customFormat="1" ht="16.5" customHeight="1">
      <c r="A442" s="41"/>
      <c r="B442" s="42"/>
      <c r="C442" s="199" t="s">
        <v>699</v>
      </c>
      <c r="D442" s="199" t="s">
        <v>110</v>
      </c>
      <c r="E442" s="200" t="s">
        <v>700</v>
      </c>
      <c r="F442" s="201" t="s">
        <v>701</v>
      </c>
      <c r="G442" s="202" t="s">
        <v>173</v>
      </c>
      <c r="H442" s="203">
        <v>5686</v>
      </c>
      <c r="I442" s="204"/>
      <c r="J442" s="205">
        <f>ROUND(I442*H442,2)</f>
        <v>0</v>
      </c>
      <c r="K442" s="201" t="s">
        <v>19</v>
      </c>
      <c r="L442" s="47"/>
      <c r="M442" s="206" t="s">
        <v>19</v>
      </c>
      <c r="N442" s="207" t="s">
        <v>43</v>
      </c>
      <c r="O442" s="87"/>
      <c r="P442" s="208">
        <f>O442*H442</f>
        <v>0</v>
      </c>
      <c r="Q442" s="208">
        <v>0</v>
      </c>
      <c r="R442" s="208">
        <f>Q442*H442</f>
        <v>0</v>
      </c>
      <c r="S442" s="208">
        <v>0</v>
      </c>
      <c r="T442" s="209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0" t="s">
        <v>114</v>
      </c>
      <c r="AT442" s="210" t="s">
        <v>110</v>
      </c>
      <c r="AU442" s="210" t="s">
        <v>82</v>
      </c>
      <c r="AY442" s="20" t="s">
        <v>109</v>
      </c>
      <c r="BE442" s="211">
        <f>IF(N442="základní",J442,0)</f>
        <v>0</v>
      </c>
      <c r="BF442" s="211">
        <f>IF(N442="snížená",J442,0)</f>
        <v>0</v>
      </c>
      <c r="BG442" s="211">
        <f>IF(N442="zákl. přenesená",J442,0)</f>
        <v>0</v>
      </c>
      <c r="BH442" s="211">
        <f>IF(N442="sníž. přenesená",J442,0)</f>
        <v>0</v>
      </c>
      <c r="BI442" s="211">
        <f>IF(N442="nulová",J442,0)</f>
        <v>0</v>
      </c>
      <c r="BJ442" s="20" t="s">
        <v>80</v>
      </c>
      <c r="BK442" s="211">
        <f>ROUND(I442*H442,2)</f>
        <v>0</v>
      </c>
      <c r="BL442" s="20" t="s">
        <v>114</v>
      </c>
      <c r="BM442" s="210" t="s">
        <v>702</v>
      </c>
    </row>
    <row r="443" s="13" customFormat="1">
      <c r="A443" s="13"/>
      <c r="B443" s="232"/>
      <c r="C443" s="233"/>
      <c r="D443" s="212" t="s">
        <v>178</v>
      </c>
      <c r="E443" s="234" t="s">
        <v>19</v>
      </c>
      <c r="F443" s="235" t="s">
        <v>703</v>
      </c>
      <c r="G443" s="233"/>
      <c r="H443" s="236">
        <v>2203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178</v>
      </c>
      <c r="AU443" s="242" t="s">
        <v>82</v>
      </c>
      <c r="AV443" s="13" t="s">
        <v>82</v>
      </c>
      <c r="AW443" s="13" t="s">
        <v>33</v>
      </c>
      <c r="AX443" s="13" t="s">
        <v>72</v>
      </c>
      <c r="AY443" s="242" t="s">
        <v>109</v>
      </c>
    </row>
    <row r="444" s="13" customFormat="1">
      <c r="A444" s="13"/>
      <c r="B444" s="232"/>
      <c r="C444" s="233"/>
      <c r="D444" s="212" t="s">
        <v>178</v>
      </c>
      <c r="E444" s="234" t="s">
        <v>19</v>
      </c>
      <c r="F444" s="235" t="s">
        <v>704</v>
      </c>
      <c r="G444" s="233"/>
      <c r="H444" s="236">
        <v>2203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178</v>
      </c>
      <c r="AU444" s="242" t="s">
        <v>82</v>
      </c>
      <c r="AV444" s="13" t="s">
        <v>82</v>
      </c>
      <c r="AW444" s="13" t="s">
        <v>33</v>
      </c>
      <c r="AX444" s="13" t="s">
        <v>72</v>
      </c>
      <c r="AY444" s="242" t="s">
        <v>109</v>
      </c>
    </row>
    <row r="445" s="13" customFormat="1">
      <c r="A445" s="13"/>
      <c r="B445" s="232"/>
      <c r="C445" s="233"/>
      <c r="D445" s="212" t="s">
        <v>178</v>
      </c>
      <c r="E445" s="234" t="s">
        <v>19</v>
      </c>
      <c r="F445" s="235" t="s">
        <v>705</v>
      </c>
      <c r="G445" s="233"/>
      <c r="H445" s="236">
        <v>640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178</v>
      </c>
      <c r="AU445" s="242" t="s">
        <v>82</v>
      </c>
      <c r="AV445" s="13" t="s">
        <v>82</v>
      </c>
      <c r="AW445" s="13" t="s">
        <v>33</v>
      </c>
      <c r="AX445" s="13" t="s">
        <v>72</v>
      </c>
      <c r="AY445" s="242" t="s">
        <v>109</v>
      </c>
    </row>
    <row r="446" s="13" customFormat="1">
      <c r="A446" s="13"/>
      <c r="B446" s="232"/>
      <c r="C446" s="233"/>
      <c r="D446" s="212" t="s">
        <v>178</v>
      </c>
      <c r="E446" s="234" t="s">
        <v>19</v>
      </c>
      <c r="F446" s="235" t="s">
        <v>706</v>
      </c>
      <c r="G446" s="233"/>
      <c r="H446" s="236">
        <v>640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178</v>
      </c>
      <c r="AU446" s="242" t="s">
        <v>82</v>
      </c>
      <c r="AV446" s="13" t="s">
        <v>82</v>
      </c>
      <c r="AW446" s="13" t="s">
        <v>33</v>
      </c>
      <c r="AX446" s="13" t="s">
        <v>72</v>
      </c>
      <c r="AY446" s="242" t="s">
        <v>109</v>
      </c>
    </row>
    <row r="447" s="15" customFormat="1">
      <c r="A447" s="15"/>
      <c r="B447" s="253"/>
      <c r="C447" s="254"/>
      <c r="D447" s="212" t="s">
        <v>178</v>
      </c>
      <c r="E447" s="255" t="s">
        <v>19</v>
      </c>
      <c r="F447" s="256" t="s">
        <v>223</v>
      </c>
      <c r="G447" s="254"/>
      <c r="H447" s="257">
        <v>5686</v>
      </c>
      <c r="I447" s="258"/>
      <c r="J447" s="254"/>
      <c r="K447" s="254"/>
      <c r="L447" s="259"/>
      <c r="M447" s="260"/>
      <c r="N447" s="261"/>
      <c r="O447" s="261"/>
      <c r="P447" s="261"/>
      <c r="Q447" s="261"/>
      <c r="R447" s="261"/>
      <c r="S447" s="261"/>
      <c r="T447" s="262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3" t="s">
        <v>178</v>
      </c>
      <c r="AU447" s="263" t="s">
        <v>82</v>
      </c>
      <c r="AV447" s="15" t="s">
        <v>114</v>
      </c>
      <c r="AW447" s="15" t="s">
        <v>33</v>
      </c>
      <c r="AX447" s="15" t="s">
        <v>80</v>
      </c>
      <c r="AY447" s="263" t="s">
        <v>109</v>
      </c>
    </row>
    <row r="448" s="2" customFormat="1" ht="24.15" customHeight="1">
      <c r="A448" s="41"/>
      <c r="B448" s="42"/>
      <c r="C448" s="199" t="s">
        <v>707</v>
      </c>
      <c r="D448" s="199" t="s">
        <v>110</v>
      </c>
      <c r="E448" s="200" t="s">
        <v>708</v>
      </c>
      <c r="F448" s="201" t="s">
        <v>709</v>
      </c>
      <c r="G448" s="202" t="s">
        <v>173</v>
      </c>
      <c r="H448" s="203">
        <v>2843</v>
      </c>
      <c r="I448" s="204"/>
      <c r="J448" s="205">
        <f>ROUND(I448*H448,2)</f>
        <v>0</v>
      </c>
      <c r="K448" s="201" t="s">
        <v>174</v>
      </c>
      <c r="L448" s="47"/>
      <c r="M448" s="206" t="s">
        <v>19</v>
      </c>
      <c r="N448" s="207" t="s">
        <v>43</v>
      </c>
      <c r="O448" s="87"/>
      <c r="P448" s="208">
        <f>O448*H448</f>
        <v>0</v>
      </c>
      <c r="Q448" s="208">
        <v>0</v>
      </c>
      <c r="R448" s="208">
        <f>Q448*H448</f>
        <v>0</v>
      </c>
      <c r="S448" s="208">
        <v>0</v>
      </c>
      <c r="T448" s="209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0" t="s">
        <v>114</v>
      </c>
      <c r="AT448" s="210" t="s">
        <v>110</v>
      </c>
      <c r="AU448" s="210" t="s">
        <v>82</v>
      </c>
      <c r="AY448" s="20" t="s">
        <v>109</v>
      </c>
      <c r="BE448" s="211">
        <f>IF(N448="základní",J448,0)</f>
        <v>0</v>
      </c>
      <c r="BF448" s="211">
        <f>IF(N448="snížená",J448,0)</f>
        <v>0</v>
      </c>
      <c r="BG448" s="211">
        <f>IF(N448="zákl. přenesená",J448,0)</f>
        <v>0</v>
      </c>
      <c r="BH448" s="211">
        <f>IF(N448="sníž. přenesená",J448,0)</f>
        <v>0</v>
      </c>
      <c r="BI448" s="211">
        <f>IF(N448="nulová",J448,0)</f>
        <v>0</v>
      </c>
      <c r="BJ448" s="20" t="s">
        <v>80</v>
      </c>
      <c r="BK448" s="211">
        <f>ROUND(I448*H448,2)</f>
        <v>0</v>
      </c>
      <c r="BL448" s="20" t="s">
        <v>114</v>
      </c>
      <c r="BM448" s="210" t="s">
        <v>710</v>
      </c>
    </row>
    <row r="449" s="2" customFormat="1">
      <c r="A449" s="41"/>
      <c r="B449" s="42"/>
      <c r="C449" s="43"/>
      <c r="D449" s="230" t="s">
        <v>176</v>
      </c>
      <c r="E449" s="43"/>
      <c r="F449" s="231" t="s">
        <v>711</v>
      </c>
      <c r="G449" s="43"/>
      <c r="H449" s="43"/>
      <c r="I449" s="214"/>
      <c r="J449" s="43"/>
      <c r="K449" s="43"/>
      <c r="L449" s="47"/>
      <c r="M449" s="215"/>
      <c r="N449" s="216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176</v>
      </c>
      <c r="AU449" s="20" t="s">
        <v>82</v>
      </c>
    </row>
    <row r="450" s="2" customFormat="1">
      <c r="A450" s="41"/>
      <c r="B450" s="42"/>
      <c r="C450" s="43"/>
      <c r="D450" s="212" t="s">
        <v>126</v>
      </c>
      <c r="E450" s="43"/>
      <c r="F450" s="213" t="s">
        <v>712</v>
      </c>
      <c r="G450" s="43"/>
      <c r="H450" s="43"/>
      <c r="I450" s="214"/>
      <c r="J450" s="43"/>
      <c r="K450" s="43"/>
      <c r="L450" s="47"/>
      <c r="M450" s="215"/>
      <c r="N450" s="216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126</v>
      </c>
      <c r="AU450" s="20" t="s">
        <v>82</v>
      </c>
    </row>
    <row r="451" s="13" customFormat="1">
      <c r="A451" s="13"/>
      <c r="B451" s="232"/>
      <c r="C451" s="233"/>
      <c r="D451" s="212" t="s">
        <v>178</v>
      </c>
      <c r="E451" s="234" t="s">
        <v>19</v>
      </c>
      <c r="F451" s="235" t="s">
        <v>713</v>
      </c>
      <c r="G451" s="233"/>
      <c r="H451" s="236">
        <v>2203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178</v>
      </c>
      <c r="AU451" s="242" t="s">
        <v>82</v>
      </c>
      <c r="AV451" s="13" t="s">
        <v>82</v>
      </c>
      <c r="AW451" s="13" t="s">
        <v>33</v>
      </c>
      <c r="AX451" s="13" t="s">
        <v>72</v>
      </c>
      <c r="AY451" s="242" t="s">
        <v>109</v>
      </c>
    </row>
    <row r="452" s="13" customFormat="1">
      <c r="A452" s="13"/>
      <c r="B452" s="232"/>
      <c r="C452" s="233"/>
      <c r="D452" s="212" t="s">
        <v>178</v>
      </c>
      <c r="E452" s="234" t="s">
        <v>19</v>
      </c>
      <c r="F452" s="235" t="s">
        <v>714</v>
      </c>
      <c r="G452" s="233"/>
      <c r="H452" s="236">
        <v>640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178</v>
      </c>
      <c r="AU452" s="242" t="s">
        <v>82</v>
      </c>
      <c r="AV452" s="13" t="s">
        <v>82</v>
      </c>
      <c r="AW452" s="13" t="s">
        <v>33</v>
      </c>
      <c r="AX452" s="13" t="s">
        <v>72</v>
      </c>
      <c r="AY452" s="242" t="s">
        <v>109</v>
      </c>
    </row>
    <row r="453" s="15" customFormat="1">
      <c r="A453" s="15"/>
      <c r="B453" s="253"/>
      <c r="C453" s="254"/>
      <c r="D453" s="212" t="s">
        <v>178</v>
      </c>
      <c r="E453" s="255" t="s">
        <v>19</v>
      </c>
      <c r="F453" s="256" t="s">
        <v>223</v>
      </c>
      <c r="G453" s="254"/>
      <c r="H453" s="257">
        <v>2843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3" t="s">
        <v>178</v>
      </c>
      <c r="AU453" s="263" t="s">
        <v>82</v>
      </c>
      <c r="AV453" s="15" t="s">
        <v>114</v>
      </c>
      <c r="AW453" s="15" t="s">
        <v>33</v>
      </c>
      <c r="AX453" s="15" t="s">
        <v>80</v>
      </c>
      <c r="AY453" s="263" t="s">
        <v>109</v>
      </c>
    </row>
    <row r="454" s="2" customFormat="1" ht="24.15" customHeight="1">
      <c r="A454" s="41"/>
      <c r="B454" s="42"/>
      <c r="C454" s="199" t="s">
        <v>715</v>
      </c>
      <c r="D454" s="199" t="s">
        <v>110</v>
      </c>
      <c r="E454" s="200" t="s">
        <v>716</v>
      </c>
      <c r="F454" s="201" t="s">
        <v>717</v>
      </c>
      <c r="G454" s="202" t="s">
        <v>173</v>
      </c>
      <c r="H454" s="203">
        <v>950</v>
      </c>
      <c r="I454" s="204"/>
      <c r="J454" s="205">
        <f>ROUND(I454*H454,2)</f>
        <v>0</v>
      </c>
      <c r="K454" s="201" t="s">
        <v>174</v>
      </c>
      <c r="L454" s="47"/>
      <c r="M454" s="206" t="s">
        <v>19</v>
      </c>
      <c r="N454" s="207" t="s">
        <v>43</v>
      </c>
      <c r="O454" s="87"/>
      <c r="P454" s="208">
        <f>O454*H454</f>
        <v>0</v>
      </c>
      <c r="Q454" s="208">
        <v>0</v>
      </c>
      <c r="R454" s="208">
        <f>Q454*H454</f>
        <v>0</v>
      </c>
      <c r="S454" s="208">
        <v>0</v>
      </c>
      <c r="T454" s="209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0" t="s">
        <v>114</v>
      </c>
      <c r="AT454" s="210" t="s">
        <v>110</v>
      </c>
      <c r="AU454" s="210" t="s">
        <v>82</v>
      </c>
      <c r="AY454" s="20" t="s">
        <v>109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20" t="s">
        <v>80</v>
      </c>
      <c r="BK454" s="211">
        <f>ROUND(I454*H454,2)</f>
        <v>0</v>
      </c>
      <c r="BL454" s="20" t="s">
        <v>114</v>
      </c>
      <c r="BM454" s="210" t="s">
        <v>718</v>
      </c>
    </row>
    <row r="455" s="2" customFormat="1">
      <c r="A455" s="41"/>
      <c r="B455" s="42"/>
      <c r="C455" s="43"/>
      <c r="D455" s="230" t="s">
        <v>176</v>
      </c>
      <c r="E455" s="43"/>
      <c r="F455" s="231" t="s">
        <v>719</v>
      </c>
      <c r="G455" s="43"/>
      <c r="H455" s="43"/>
      <c r="I455" s="214"/>
      <c r="J455" s="43"/>
      <c r="K455" s="43"/>
      <c r="L455" s="47"/>
      <c r="M455" s="215"/>
      <c r="N455" s="216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176</v>
      </c>
      <c r="AU455" s="20" t="s">
        <v>82</v>
      </c>
    </row>
    <row r="456" s="2" customFormat="1">
      <c r="A456" s="41"/>
      <c r="B456" s="42"/>
      <c r="C456" s="43"/>
      <c r="D456" s="212" t="s">
        <v>126</v>
      </c>
      <c r="E456" s="43"/>
      <c r="F456" s="213" t="s">
        <v>720</v>
      </c>
      <c r="G456" s="43"/>
      <c r="H456" s="43"/>
      <c r="I456" s="214"/>
      <c r="J456" s="43"/>
      <c r="K456" s="43"/>
      <c r="L456" s="47"/>
      <c r="M456" s="215"/>
      <c r="N456" s="21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126</v>
      </c>
      <c r="AU456" s="20" t="s">
        <v>82</v>
      </c>
    </row>
    <row r="457" s="13" customFormat="1">
      <c r="A457" s="13"/>
      <c r="B457" s="232"/>
      <c r="C457" s="233"/>
      <c r="D457" s="212" t="s">
        <v>178</v>
      </c>
      <c r="E457" s="234" t="s">
        <v>19</v>
      </c>
      <c r="F457" s="235" t="s">
        <v>721</v>
      </c>
      <c r="G457" s="233"/>
      <c r="H457" s="236">
        <v>950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178</v>
      </c>
      <c r="AU457" s="242" t="s">
        <v>82</v>
      </c>
      <c r="AV457" s="13" t="s">
        <v>82</v>
      </c>
      <c r="AW457" s="13" t="s">
        <v>33</v>
      </c>
      <c r="AX457" s="13" t="s">
        <v>80</v>
      </c>
      <c r="AY457" s="242" t="s">
        <v>109</v>
      </c>
    </row>
    <row r="458" s="2" customFormat="1" ht="24.15" customHeight="1">
      <c r="A458" s="41"/>
      <c r="B458" s="42"/>
      <c r="C458" s="199" t="s">
        <v>722</v>
      </c>
      <c r="D458" s="199" t="s">
        <v>110</v>
      </c>
      <c r="E458" s="200" t="s">
        <v>723</v>
      </c>
      <c r="F458" s="201" t="s">
        <v>724</v>
      </c>
      <c r="G458" s="202" t="s">
        <v>173</v>
      </c>
      <c r="H458" s="203">
        <v>88</v>
      </c>
      <c r="I458" s="204"/>
      <c r="J458" s="205">
        <f>ROUND(I458*H458,2)</f>
        <v>0</v>
      </c>
      <c r="K458" s="201" t="s">
        <v>174</v>
      </c>
      <c r="L458" s="47"/>
      <c r="M458" s="206" t="s">
        <v>19</v>
      </c>
      <c r="N458" s="207" t="s">
        <v>43</v>
      </c>
      <c r="O458" s="87"/>
      <c r="P458" s="208">
        <f>O458*H458</f>
        <v>0</v>
      </c>
      <c r="Q458" s="208">
        <v>0</v>
      </c>
      <c r="R458" s="208">
        <f>Q458*H458</f>
        <v>0</v>
      </c>
      <c r="S458" s="208">
        <v>0</v>
      </c>
      <c r="T458" s="209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0" t="s">
        <v>114</v>
      </c>
      <c r="AT458" s="210" t="s">
        <v>110</v>
      </c>
      <c r="AU458" s="210" t="s">
        <v>82</v>
      </c>
      <c r="AY458" s="20" t="s">
        <v>109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20" t="s">
        <v>80</v>
      </c>
      <c r="BK458" s="211">
        <f>ROUND(I458*H458,2)</f>
        <v>0</v>
      </c>
      <c r="BL458" s="20" t="s">
        <v>114</v>
      </c>
      <c r="BM458" s="210" t="s">
        <v>725</v>
      </c>
    </row>
    <row r="459" s="2" customFormat="1">
      <c r="A459" s="41"/>
      <c r="B459" s="42"/>
      <c r="C459" s="43"/>
      <c r="D459" s="230" t="s">
        <v>176</v>
      </c>
      <c r="E459" s="43"/>
      <c r="F459" s="231" t="s">
        <v>726</v>
      </c>
      <c r="G459" s="43"/>
      <c r="H459" s="43"/>
      <c r="I459" s="214"/>
      <c r="J459" s="43"/>
      <c r="K459" s="43"/>
      <c r="L459" s="47"/>
      <c r="M459" s="215"/>
      <c r="N459" s="216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176</v>
      </c>
      <c r="AU459" s="20" t="s">
        <v>82</v>
      </c>
    </row>
    <row r="460" s="2" customFormat="1">
      <c r="A460" s="41"/>
      <c r="B460" s="42"/>
      <c r="C460" s="43"/>
      <c r="D460" s="212" t="s">
        <v>126</v>
      </c>
      <c r="E460" s="43"/>
      <c r="F460" s="213" t="s">
        <v>720</v>
      </c>
      <c r="G460" s="43"/>
      <c r="H460" s="43"/>
      <c r="I460" s="214"/>
      <c r="J460" s="43"/>
      <c r="K460" s="43"/>
      <c r="L460" s="47"/>
      <c r="M460" s="215"/>
      <c r="N460" s="216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126</v>
      </c>
      <c r="AU460" s="20" t="s">
        <v>82</v>
      </c>
    </row>
    <row r="461" s="13" customFormat="1">
      <c r="A461" s="13"/>
      <c r="B461" s="232"/>
      <c r="C461" s="233"/>
      <c r="D461" s="212" t="s">
        <v>178</v>
      </c>
      <c r="E461" s="234" t="s">
        <v>19</v>
      </c>
      <c r="F461" s="235" t="s">
        <v>727</v>
      </c>
      <c r="G461" s="233"/>
      <c r="H461" s="236">
        <v>88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178</v>
      </c>
      <c r="AU461" s="242" t="s">
        <v>82</v>
      </c>
      <c r="AV461" s="13" t="s">
        <v>82</v>
      </c>
      <c r="AW461" s="13" t="s">
        <v>33</v>
      </c>
      <c r="AX461" s="13" t="s">
        <v>80</v>
      </c>
      <c r="AY461" s="242" t="s">
        <v>109</v>
      </c>
    </row>
    <row r="462" s="2" customFormat="1" ht="24.15" customHeight="1">
      <c r="A462" s="41"/>
      <c r="B462" s="42"/>
      <c r="C462" s="199" t="s">
        <v>728</v>
      </c>
      <c r="D462" s="199" t="s">
        <v>110</v>
      </c>
      <c r="E462" s="200" t="s">
        <v>729</v>
      </c>
      <c r="F462" s="201" t="s">
        <v>730</v>
      </c>
      <c r="G462" s="202" t="s">
        <v>173</v>
      </c>
      <c r="H462" s="203">
        <v>2843</v>
      </c>
      <c r="I462" s="204"/>
      <c r="J462" s="205">
        <f>ROUND(I462*H462,2)</f>
        <v>0</v>
      </c>
      <c r="K462" s="201" t="s">
        <v>174</v>
      </c>
      <c r="L462" s="47"/>
      <c r="M462" s="206" t="s">
        <v>19</v>
      </c>
      <c r="N462" s="207" t="s">
        <v>43</v>
      </c>
      <c r="O462" s="87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0" t="s">
        <v>114</v>
      </c>
      <c r="AT462" s="210" t="s">
        <v>110</v>
      </c>
      <c r="AU462" s="210" t="s">
        <v>82</v>
      </c>
      <c r="AY462" s="20" t="s">
        <v>109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20" t="s">
        <v>80</v>
      </c>
      <c r="BK462" s="211">
        <f>ROUND(I462*H462,2)</f>
        <v>0</v>
      </c>
      <c r="BL462" s="20" t="s">
        <v>114</v>
      </c>
      <c r="BM462" s="210" t="s">
        <v>731</v>
      </c>
    </row>
    <row r="463" s="2" customFormat="1">
      <c r="A463" s="41"/>
      <c r="B463" s="42"/>
      <c r="C463" s="43"/>
      <c r="D463" s="230" t="s">
        <v>176</v>
      </c>
      <c r="E463" s="43"/>
      <c r="F463" s="231" t="s">
        <v>732</v>
      </c>
      <c r="G463" s="43"/>
      <c r="H463" s="43"/>
      <c r="I463" s="214"/>
      <c r="J463" s="43"/>
      <c r="K463" s="43"/>
      <c r="L463" s="47"/>
      <c r="M463" s="215"/>
      <c r="N463" s="216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176</v>
      </c>
      <c r="AU463" s="20" t="s">
        <v>82</v>
      </c>
    </row>
    <row r="464" s="2" customFormat="1">
      <c r="A464" s="41"/>
      <c r="B464" s="42"/>
      <c r="C464" s="43"/>
      <c r="D464" s="212" t="s">
        <v>126</v>
      </c>
      <c r="E464" s="43"/>
      <c r="F464" s="213" t="s">
        <v>733</v>
      </c>
      <c r="G464" s="43"/>
      <c r="H464" s="43"/>
      <c r="I464" s="214"/>
      <c r="J464" s="43"/>
      <c r="K464" s="43"/>
      <c r="L464" s="47"/>
      <c r="M464" s="215"/>
      <c r="N464" s="21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126</v>
      </c>
      <c r="AU464" s="20" t="s">
        <v>82</v>
      </c>
    </row>
    <row r="465" s="13" customFormat="1">
      <c r="A465" s="13"/>
      <c r="B465" s="232"/>
      <c r="C465" s="233"/>
      <c r="D465" s="212" t="s">
        <v>178</v>
      </c>
      <c r="E465" s="234" t="s">
        <v>19</v>
      </c>
      <c r="F465" s="235" t="s">
        <v>713</v>
      </c>
      <c r="G465" s="233"/>
      <c r="H465" s="236">
        <v>2203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178</v>
      </c>
      <c r="AU465" s="242" t="s">
        <v>82</v>
      </c>
      <c r="AV465" s="13" t="s">
        <v>82</v>
      </c>
      <c r="AW465" s="13" t="s">
        <v>33</v>
      </c>
      <c r="AX465" s="13" t="s">
        <v>72</v>
      </c>
      <c r="AY465" s="242" t="s">
        <v>109</v>
      </c>
    </row>
    <row r="466" s="13" customFormat="1">
      <c r="A466" s="13"/>
      <c r="B466" s="232"/>
      <c r="C466" s="233"/>
      <c r="D466" s="212" t="s">
        <v>178</v>
      </c>
      <c r="E466" s="234" t="s">
        <v>19</v>
      </c>
      <c r="F466" s="235" t="s">
        <v>714</v>
      </c>
      <c r="G466" s="233"/>
      <c r="H466" s="236">
        <v>640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178</v>
      </c>
      <c r="AU466" s="242" t="s">
        <v>82</v>
      </c>
      <c r="AV466" s="13" t="s">
        <v>82</v>
      </c>
      <c r="AW466" s="13" t="s">
        <v>33</v>
      </c>
      <c r="AX466" s="13" t="s">
        <v>72</v>
      </c>
      <c r="AY466" s="242" t="s">
        <v>109</v>
      </c>
    </row>
    <row r="467" s="15" customFormat="1">
      <c r="A467" s="15"/>
      <c r="B467" s="253"/>
      <c r="C467" s="254"/>
      <c r="D467" s="212" t="s">
        <v>178</v>
      </c>
      <c r="E467" s="255" t="s">
        <v>19</v>
      </c>
      <c r="F467" s="256" t="s">
        <v>223</v>
      </c>
      <c r="G467" s="254"/>
      <c r="H467" s="257">
        <v>2843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3" t="s">
        <v>178</v>
      </c>
      <c r="AU467" s="263" t="s">
        <v>82</v>
      </c>
      <c r="AV467" s="15" t="s">
        <v>114</v>
      </c>
      <c r="AW467" s="15" t="s">
        <v>33</v>
      </c>
      <c r="AX467" s="15" t="s">
        <v>80</v>
      </c>
      <c r="AY467" s="263" t="s">
        <v>109</v>
      </c>
    </row>
    <row r="468" s="2" customFormat="1" ht="24.15" customHeight="1">
      <c r="A468" s="41"/>
      <c r="B468" s="42"/>
      <c r="C468" s="199" t="s">
        <v>734</v>
      </c>
      <c r="D468" s="199" t="s">
        <v>110</v>
      </c>
      <c r="E468" s="200" t="s">
        <v>735</v>
      </c>
      <c r="F468" s="201" t="s">
        <v>736</v>
      </c>
      <c r="G468" s="202" t="s">
        <v>173</v>
      </c>
      <c r="H468" s="203">
        <v>2843</v>
      </c>
      <c r="I468" s="204"/>
      <c r="J468" s="205">
        <f>ROUND(I468*H468,2)</f>
        <v>0</v>
      </c>
      <c r="K468" s="201" t="s">
        <v>174</v>
      </c>
      <c r="L468" s="47"/>
      <c r="M468" s="206" t="s">
        <v>19</v>
      </c>
      <c r="N468" s="207" t="s">
        <v>43</v>
      </c>
      <c r="O468" s="87"/>
      <c r="P468" s="208">
        <f>O468*H468</f>
        <v>0</v>
      </c>
      <c r="Q468" s="208">
        <v>0</v>
      </c>
      <c r="R468" s="208">
        <f>Q468*H468</f>
        <v>0</v>
      </c>
      <c r="S468" s="208">
        <v>0</v>
      </c>
      <c r="T468" s="209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0" t="s">
        <v>114</v>
      </c>
      <c r="AT468" s="210" t="s">
        <v>110</v>
      </c>
      <c r="AU468" s="210" t="s">
        <v>82</v>
      </c>
      <c r="AY468" s="20" t="s">
        <v>109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20" t="s">
        <v>80</v>
      </c>
      <c r="BK468" s="211">
        <f>ROUND(I468*H468,2)</f>
        <v>0</v>
      </c>
      <c r="BL468" s="20" t="s">
        <v>114</v>
      </c>
      <c r="BM468" s="210" t="s">
        <v>737</v>
      </c>
    </row>
    <row r="469" s="2" customFormat="1">
      <c r="A469" s="41"/>
      <c r="B469" s="42"/>
      <c r="C469" s="43"/>
      <c r="D469" s="230" t="s">
        <v>176</v>
      </c>
      <c r="E469" s="43"/>
      <c r="F469" s="231" t="s">
        <v>738</v>
      </c>
      <c r="G469" s="43"/>
      <c r="H469" s="43"/>
      <c r="I469" s="214"/>
      <c r="J469" s="43"/>
      <c r="K469" s="43"/>
      <c r="L469" s="47"/>
      <c r="M469" s="215"/>
      <c r="N469" s="216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176</v>
      </c>
      <c r="AU469" s="20" t="s">
        <v>82</v>
      </c>
    </row>
    <row r="470" s="2" customFormat="1">
      <c r="A470" s="41"/>
      <c r="B470" s="42"/>
      <c r="C470" s="43"/>
      <c r="D470" s="212" t="s">
        <v>126</v>
      </c>
      <c r="E470" s="43"/>
      <c r="F470" s="213" t="s">
        <v>739</v>
      </c>
      <c r="G470" s="43"/>
      <c r="H470" s="43"/>
      <c r="I470" s="214"/>
      <c r="J470" s="43"/>
      <c r="K470" s="43"/>
      <c r="L470" s="47"/>
      <c r="M470" s="215"/>
      <c r="N470" s="216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126</v>
      </c>
      <c r="AU470" s="20" t="s">
        <v>82</v>
      </c>
    </row>
    <row r="471" s="13" customFormat="1">
      <c r="A471" s="13"/>
      <c r="B471" s="232"/>
      <c r="C471" s="233"/>
      <c r="D471" s="212" t="s">
        <v>178</v>
      </c>
      <c r="E471" s="234" t="s">
        <v>19</v>
      </c>
      <c r="F471" s="235" t="s">
        <v>713</v>
      </c>
      <c r="G471" s="233"/>
      <c r="H471" s="236">
        <v>2203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178</v>
      </c>
      <c r="AU471" s="242" t="s">
        <v>82</v>
      </c>
      <c r="AV471" s="13" t="s">
        <v>82</v>
      </c>
      <c r="AW471" s="13" t="s">
        <v>33</v>
      </c>
      <c r="AX471" s="13" t="s">
        <v>72</v>
      </c>
      <c r="AY471" s="242" t="s">
        <v>109</v>
      </c>
    </row>
    <row r="472" s="13" customFormat="1">
      <c r="A472" s="13"/>
      <c r="B472" s="232"/>
      <c r="C472" s="233"/>
      <c r="D472" s="212" t="s">
        <v>178</v>
      </c>
      <c r="E472" s="234" t="s">
        <v>19</v>
      </c>
      <c r="F472" s="235" t="s">
        <v>714</v>
      </c>
      <c r="G472" s="233"/>
      <c r="H472" s="236">
        <v>640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178</v>
      </c>
      <c r="AU472" s="242" t="s">
        <v>82</v>
      </c>
      <c r="AV472" s="13" t="s">
        <v>82</v>
      </c>
      <c r="AW472" s="13" t="s">
        <v>33</v>
      </c>
      <c r="AX472" s="13" t="s">
        <v>72</v>
      </c>
      <c r="AY472" s="242" t="s">
        <v>109</v>
      </c>
    </row>
    <row r="473" s="15" customFormat="1">
      <c r="A473" s="15"/>
      <c r="B473" s="253"/>
      <c r="C473" s="254"/>
      <c r="D473" s="212" t="s">
        <v>178</v>
      </c>
      <c r="E473" s="255" t="s">
        <v>19</v>
      </c>
      <c r="F473" s="256" t="s">
        <v>223</v>
      </c>
      <c r="G473" s="254"/>
      <c r="H473" s="257">
        <v>2843</v>
      </c>
      <c r="I473" s="258"/>
      <c r="J473" s="254"/>
      <c r="K473" s="254"/>
      <c r="L473" s="259"/>
      <c r="M473" s="260"/>
      <c r="N473" s="261"/>
      <c r="O473" s="261"/>
      <c r="P473" s="261"/>
      <c r="Q473" s="261"/>
      <c r="R473" s="261"/>
      <c r="S473" s="261"/>
      <c r="T473" s="262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3" t="s">
        <v>178</v>
      </c>
      <c r="AU473" s="263" t="s">
        <v>82</v>
      </c>
      <c r="AV473" s="15" t="s">
        <v>114</v>
      </c>
      <c r="AW473" s="15" t="s">
        <v>33</v>
      </c>
      <c r="AX473" s="15" t="s">
        <v>80</v>
      </c>
      <c r="AY473" s="263" t="s">
        <v>109</v>
      </c>
    </row>
    <row r="474" s="2" customFormat="1" ht="33" customHeight="1">
      <c r="A474" s="41"/>
      <c r="B474" s="42"/>
      <c r="C474" s="199" t="s">
        <v>740</v>
      </c>
      <c r="D474" s="199" t="s">
        <v>110</v>
      </c>
      <c r="E474" s="200" t="s">
        <v>741</v>
      </c>
      <c r="F474" s="201" t="s">
        <v>742</v>
      </c>
      <c r="G474" s="202" t="s">
        <v>173</v>
      </c>
      <c r="H474" s="203">
        <v>36.850000000000001</v>
      </c>
      <c r="I474" s="204"/>
      <c r="J474" s="205">
        <f>ROUND(I474*H474,2)</f>
        <v>0</v>
      </c>
      <c r="K474" s="201" t="s">
        <v>174</v>
      </c>
      <c r="L474" s="47"/>
      <c r="M474" s="206" t="s">
        <v>19</v>
      </c>
      <c r="N474" s="207" t="s">
        <v>43</v>
      </c>
      <c r="O474" s="87"/>
      <c r="P474" s="208">
        <f>O474*H474</f>
        <v>0</v>
      </c>
      <c r="Q474" s="208">
        <v>0.19536000000000001</v>
      </c>
      <c r="R474" s="208">
        <f>Q474*H474</f>
        <v>7.1990160000000003</v>
      </c>
      <c r="S474" s="208">
        <v>0</v>
      </c>
      <c r="T474" s="209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0" t="s">
        <v>114</v>
      </c>
      <c r="AT474" s="210" t="s">
        <v>110</v>
      </c>
      <c r="AU474" s="210" t="s">
        <v>82</v>
      </c>
      <c r="AY474" s="20" t="s">
        <v>109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20" t="s">
        <v>80</v>
      </c>
      <c r="BK474" s="211">
        <f>ROUND(I474*H474,2)</f>
        <v>0</v>
      </c>
      <c r="BL474" s="20" t="s">
        <v>114</v>
      </c>
      <c r="BM474" s="210" t="s">
        <v>743</v>
      </c>
    </row>
    <row r="475" s="2" customFormat="1">
      <c r="A475" s="41"/>
      <c r="B475" s="42"/>
      <c r="C475" s="43"/>
      <c r="D475" s="230" t="s">
        <v>176</v>
      </c>
      <c r="E475" s="43"/>
      <c r="F475" s="231" t="s">
        <v>744</v>
      </c>
      <c r="G475" s="43"/>
      <c r="H475" s="43"/>
      <c r="I475" s="214"/>
      <c r="J475" s="43"/>
      <c r="K475" s="43"/>
      <c r="L475" s="47"/>
      <c r="M475" s="215"/>
      <c r="N475" s="216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176</v>
      </c>
      <c r="AU475" s="20" t="s">
        <v>82</v>
      </c>
    </row>
    <row r="476" s="2" customFormat="1">
      <c r="A476" s="41"/>
      <c r="B476" s="42"/>
      <c r="C476" s="43"/>
      <c r="D476" s="212" t="s">
        <v>126</v>
      </c>
      <c r="E476" s="43"/>
      <c r="F476" s="213" t="s">
        <v>745</v>
      </c>
      <c r="G476" s="43"/>
      <c r="H476" s="43"/>
      <c r="I476" s="214"/>
      <c r="J476" s="43"/>
      <c r="K476" s="43"/>
      <c r="L476" s="47"/>
      <c r="M476" s="215"/>
      <c r="N476" s="216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126</v>
      </c>
      <c r="AU476" s="20" t="s">
        <v>82</v>
      </c>
    </row>
    <row r="477" s="13" customFormat="1">
      <c r="A477" s="13"/>
      <c r="B477" s="232"/>
      <c r="C477" s="233"/>
      <c r="D477" s="212" t="s">
        <v>178</v>
      </c>
      <c r="E477" s="234" t="s">
        <v>19</v>
      </c>
      <c r="F477" s="235" t="s">
        <v>690</v>
      </c>
      <c r="G477" s="233"/>
      <c r="H477" s="236">
        <v>36.850000000000001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178</v>
      </c>
      <c r="AU477" s="242" t="s">
        <v>82</v>
      </c>
      <c r="AV477" s="13" t="s">
        <v>82</v>
      </c>
      <c r="AW477" s="13" t="s">
        <v>33</v>
      </c>
      <c r="AX477" s="13" t="s">
        <v>80</v>
      </c>
      <c r="AY477" s="242" t="s">
        <v>109</v>
      </c>
    </row>
    <row r="478" s="2" customFormat="1" ht="16.5" customHeight="1">
      <c r="A478" s="41"/>
      <c r="B478" s="42"/>
      <c r="C478" s="264" t="s">
        <v>746</v>
      </c>
      <c r="D478" s="264" t="s">
        <v>455</v>
      </c>
      <c r="E478" s="265" t="s">
        <v>747</v>
      </c>
      <c r="F478" s="266" t="s">
        <v>748</v>
      </c>
      <c r="G478" s="267" t="s">
        <v>173</v>
      </c>
      <c r="H478" s="268">
        <v>37.587000000000003</v>
      </c>
      <c r="I478" s="269"/>
      <c r="J478" s="270">
        <f>ROUND(I478*H478,2)</f>
        <v>0</v>
      </c>
      <c r="K478" s="266" t="s">
        <v>174</v>
      </c>
      <c r="L478" s="271"/>
      <c r="M478" s="272" t="s">
        <v>19</v>
      </c>
      <c r="N478" s="273" t="s">
        <v>43</v>
      </c>
      <c r="O478" s="87"/>
      <c r="P478" s="208">
        <f>O478*H478</f>
        <v>0</v>
      </c>
      <c r="Q478" s="208">
        <v>0.222</v>
      </c>
      <c r="R478" s="208">
        <f>Q478*H478</f>
        <v>8.3443140000000007</v>
      </c>
      <c r="S478" s="208">
        <v>0</v>
      </c>
      <c r="T478" s="209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0" t="s">
        <v>139</v>
      </c>
      <c r="AT478" s="210" t="s">
        <v>455</v>
      </c>
      <c r="AU478" s="210" t="s">
        <v>82</v>
      </c>
      <c r="AY478" s="20" t="s">
        <v>109</v>
      </c>
      <c r="BE478" s="211">
        <f>IF(N478="základní",J478,0)</f>
        <v>0</v>
      </c>
      <c r="BF478" s="211">
        <f>IF(N478="snížená",J478,0)</f>
        <v>0</v>
      </c>
      <c r="BG478" s="211">
        <f>IF(N478="zákl. přenesená",J478,0)</f>
        <v>0</v>
      </c>
      <c r="BH478" s="211">
        <f>IF(N478="sníž. přenesená",J478,0)</f>
        <v>0</v>
      </c>
      <c r="BI478" s="211">
        <f>IF(N478="nulová",J478,0)</f>
        <v>0</v>
      </c>
      <c r="BJ478" s="20" t="s">
        <v>80</v>
      </c>
      <c r="BK478" s="211">
        <f>ROUND(I478*H478,2)</f>
        <v>0</v>
      </c>
      <c r="BL478" s="20" t="s">
        <v>114</v>
      </c>
      <c r="BM478" s="210" t="s">
        <v>749</v>
      </c>
    </row>
    <row r="479" s="13" customFormat="1">
      <c r="A479" s="13"/>
      <c r="B479" s="232"/>
      <c r="C479" s="233"/>
      <c r="D479" s="212" t="s">
        <v>178</v>
      </c>
      <c r="E479" s="233"/>
      <c r="F479" s="235" t="s">
        <v>750</v>
      </c>
      <c r="G479" s="233"/>
      <c r="H479" s="236">
        <v>37.587000000000003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178</v>
      </c>
      <c r="AU479" s="242" t="s">
        <v>82</v>
      </c>
      <c r="AV479" s="13" t="s">
        <v>82</v>
      </c>
      <c r="AW479" s="13" t="s">
        <v>4</v>
      </c>
      <c r="AX479" s="13" t="s">
        <v>80</v>
      </c>
      <c r="AY479" s="242" t="s">
        <v>109</v>
      </c>
    </row>
    <row r="480" s="2" customFormat="1" ht="37.8" customHeight="1">
      <c r="A480" s="41"/>
      <c r="B480" s="42"/>
      <c r="C480" s="199" t="s">
        <v>751</v>
      </c>
      <c r="D480" s="199" t="s">
        <v>110</v>
      </c>
      <c r="E480" s="200" t="s">
        <v>752</v>
      </c>
      <c r="F480" s="201" t="s">
        <v>753</v>
      </c>
      <c r="G480" s="202" t="s">
        <v>173</v>
      </c>
      <c r="H480" s="203">
        <v>403.75</v>
      </c>
      <c r="I480" s="204"/>
      <c r="J480" s="205">
        <f>ROUND(I480*H480,2)</f>
        <v>0</v>
      </c>
      <c r="K480" s="201" t="s">
        <v>174</v>
      </c>
      <c r="L480" s="47"/>
      <c r="M480" s="206" t="s">
        <v>19</v>
      </c>
      <c r="N480" s="207" t="s">
        <v>43</v>
      </c>
      <c r="O480" s="87"/>
      <c r="P480" s="208">
        <f>O480*H480</f>
        <v>0</v>
      </c>
      <c r="Q480" s="208">
        <v>0.098000000000000004</v>
      </c>
      <c r="R480" s="208">
        <f>Q480*H480</f>
        <v>39.567500000000003</v>
      </c>
      <c r="S480" s="208">
        <v>0</v>
      </c>
      <c r="T480" s="209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0" t="s">
        <v>114</v>
      </c>
      <c r="AT480" s="210" t="s">
        <v>110</v>
      </c>
      <c r="AU480" s="210" t="s">
        <v>82</v>
      </c>
      <c r="AY480" s="20" t="s">
        <v>109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20" t="s">
        <v>80</v>
      </c>
      <c r="BK480" s="211">
        <f>ROUND(I480*H480,2)</f>
        <v>0</v>
      </c>
      <c r="BL480" s="20" t="s">
        <v>114</v>
      </c>
      <c r="BM480" s="210" t="s">
        <v>754</v>
      </c>
    </row>
    <row r="481" s="2" customFormat="1">
      <c r="A481" s="41"/>
      <c r="B481" s="42"/>
      <c r="C481" s="43"/>
      <c r="D481" s="230" t="s">
        <v>176</v>
      </c>
      <c r="E481" s="43"/>
      <c r="F481" s="231" t="s">
        <v>755</v>
      </c>
      <c r="G481" s="43"/>
      <c r="H481" s="43"/>
      <c r="I481" s="214"/>
      <c r="J481" s="43"/>
      <c r="K481" s="43"/>
      <c r="L481" s="47"/>
      <c r="M481" s="215"/>
      <c r="N481" s="216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176</v>
      </c>
      <c r="AU481" s="20" t="s">
        <v>82</v>
      </c>
    </row>
    <row r="482" s="14" customFormat="1">
      <c r="A482" s="14"/>
      <c r="B482" s="243"/>
      <c r="C482" s="244"/>
      <c r="D482" s="212" t="s">
        <v>178</v>
      </c>
      <c r="E482" s="245" t="s">
        <v>19</v>
      </c>
      <c r="F482" s="246" t="s">
        <v>756</v>
      </c>
      <c r="G482" s="244"/>
      <c r="H482" s="245" t="s">
        <v>19</v>
      </c>
      <c r="I482" s="247"/>
      <c r="J482" s="244"/>
      <c r="K482" s="244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178</v>
      </c>
      <c r="AU482" s="252" t="s">
        <v>82</v>
      </c>
      <c r="AV482" s="14" t="s">
        <v>80</v>
      </c>
      <c r="AW482" s="14" t="s">
        <v>33</v>
      </c>
      <c r="AX482" s="14" t="s">
        <v>72</v>
      </c>
      <c r="AY482" s="252" t="s">
        <v>109</v>
      </c>
    </row>
    <row r="483" s="13" customFormat="1">
      <c r="A483" s="13"/>
      <c r="B483" s="232"/>
      <c r="C483" s="233"/>
      <c r="D483" s="212" t="s">
        <v>178</v>
      </c>
      <c r="E483" s="234" t="s">
        <v>19</v>
      </c>
      <c r="F483" s="235" t="s">
        <v>757</v>
      </c>
      <c r="G483" s="233"/>
      <c r="H483" s="236">
        <v>403.75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178</v>
      </c>
      <c r="AU483" s="242" t="s">
        <v>82</v>
      </c>
      <c r="AV483" s="13" t="s">
        <v>82</v>
      </c>
      <c r="AW483" s="13" t="s">
        <v>33</v>
      </c>
      <c r="AX483" s="13" t="s">
        <v>80</v>
      </c>
      <c r="AY483" s="242" t="s">
        <v>109</v>
      </c>
    </row>
    <row r="484" s="2" customFormat="1" ht="16.5" customHeight="1">
      <c r="A484" s="41"/>
      <c r="B484" s="42"/>
      <c r="C484" s="264" t="s">
        <v>758</v>
      </c>
      <c r="D484" s="264" t="s">
        <v>455</v>
      </c>
      <c r="E484" s="265" t="s">
        <v>759</v>
      </c>
      <c r="F484" s="266" t="s">
        <v>760</v>
      </c>
      <c r="G484" s="267" t="s">
        <v>173</v>
      </c>
      <c r="H484" s="268">
        <v>407.78800000000001</v>
      </c>
      <c r="I484" s="269"/>
      <c r="J484" s="270">
        <f>ROUND(I484*H484,2)</f>
        <v>0</v>
      </c>
      <c r="K484" s="266" t="s">
        <v>174</v>
      </c>
      <c r="L484" s="271"/>
      <c r="M484" s="272" t="s">
        <v>19</v>
      </c>
      <c r="N484" s="273" t="s">
        <v>43</v>
      </c>
      <c r="O484" s="87"/>
      <c r="P484" s="208">
        <f>O484*H484</f>
        <v>0</v>
      </c>
      <c r="Q484" s="208">
        <v>0.13600000000000001</v>
      </c>
      <c r="R484" s="208">
        <f>Q484*H484</f>
        <v>55.459168000000005</v>
      </c>
      <c r="S484" s="208">
        <v>0</v>
      </c>
      <c r="T484" s="209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0" t="s">
        <v>139</v>
      </c>
      <c r="AT484" s="210" t="s">
        <v>455</v>
      </c>
      <c r="AU484" s="210" t="s">
        <v>82</v>
      </c>
      <c r="AY484" s="20" t="s">
        <v>109</v>
      </c>
      <c r="BE484" s="211">
        <f>IF(N484="základní",J484,0)</f>
        <v>0</v>
      </c>
      <c r="BF484" s="211">
        <f>IF(N484="snížená",J484,0)</f>
        <v>0</v>
      </c>
      <c r="BG484" s="211">
        <f>IF(N484="zákl. přenesená",J484,0)</f>
        <v>0</v>
      </c>
      <c r="BH484" s="211">
        <f>IF(N484="sníž. přenesená",J484,0)</f>
        <v>0</v>
      </c>
      <c r="BI484" s="211">
        <f>IF(N484="nulová",J484,0)</f>
        <v>0</v>
      </c>
      <c r="BJ484" s="20" t="s">
        <v>80</v>
      </c>
      <c r="BK484" s="211">
        <f>ROUND(I484*H484,2)</f>
        <v>0</v>
      </c>
      <c r="BL484" s="20" t="s">
        <v>114</v>
      </c>
      <c r="BM484" s="210" t="s">
        <v>761</v>
      </c>
    </row>
    <row r="485" s="13" customFormat="1">
      <c r="A485" s="13"/>
      <c r="B485" s="232"/>
      <c r="C485" s="233"/>
      <c r="D485" s="212" t="s">
        <v>178</v>
      </c>
      <c r="E485" s="233"/>
      <c r="F485" s="235" t="s">
        <v>762</v>
      </c>
      <c r="G485" s="233"/>
      <c r="H485" s="236">
        <v>407.78800000000001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178</v>
      </c>
      <c r="AU485" s="242" t="s">
        <v>82</v>
      </c>
      <c r="AV485" s="13" t="s">
        <v>82</v>
      </c>
      <c r="AW485" s="13" t="s">
        <v>4</v>
      </c>
      <c r="AX485" s="13" t="s">
        <v>80</v>
      </c>
      <c r="AY485" s="242" t="s">
        <v>109</v>
      </c>
    </row>
    <row r="486" s="2" customFormat="1" ht="16.5" customHeight="1">
      <c r="A486" s="41"/>
      <c r="B486" s="42"/>
      <c r="C486" s="264" t="s">
        <v>763</v>
      </c>
      <c r="D486" s="264" t="s">
        <v>455</v>
      </c>
      <c r="E486" s="265" t="s">
        <v>764</v>
      </c>
      <c r="F486" s="266" t="s">
        <v>765</v>
      </c>
      <c r="G486" s="267" t="s">
        <v>397</v>
      </c>
      <c r="H486" s="268">
        <v>16.279</v>
      </c>
      <c r="I486" s="269"/>
      <c r="J486" s="270">
        <f>ROUND(I486*H486,2)</f>
        <v>0</v>
      </c>
      <c r="K486" s="266" t="s">
        <v>174</v>
      </c>
      <c r="L486" s="271"/>
      <c r="M486" s="272" t="s">
        <v>19</v>
      </c>
      <c r="N486" s="273" t="s">
        <v>43</v>
      </c>
      <c r="O486" s="87"/>
      <c r="P486" s="208">
        <f>O486*H486</f>
        <v>0</v>
      </c>
      <c r="Q486" s="208">
        <v>1</v>
      </c>
      <c r="R486" s="208">
        <f>Q486*H486</f>
        <v>16.279</v>
      </c>
      <c r="S486" s="208">
        <v>0</v>
      </c>
      <c r="T486" s="209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0" t="s">
        <v>139</v>
      </c>
      <c r="AT486" s="210" t="s">
        <v>455</v>
      </c>
      <c r="AU486" s="210" t="s">
        <v>82</v>
      </c>
      <c r="AY486" s="20" t="s">
        <v>109</v>
      </c>
      <c r="BE486" s="211">
        <f>IF(N486="základní",J486,0)</f>
        <v>0</v>
      </c>
      <c r="BF486" s="211">
        <f>IF(N486="snížená",J486,0)</f>
        <v>0</v>
      </c>
      <c r="BG486" s="211">
        <f>IF(N486="zákl. přenesená",J486,0)</f>
        <v>0</v>
      </c>
      <c r="BH486" s="211">
        <f>IF(N486="sníž. přenesená",J486,0)</f>
        <v>0</v>
      </c>
      <c r="BI486" s="211">
        <f>IF(N486="nulová",J486,0)</f>
        <v>0</v>
      </c>
      <c r="BJ486" s="20" t="s">
        <v>80</v>
      </c>
      <c r="BK486" s="211">
        <f>ROUND(I486*H486,2)</f>
        <v>0</v>
      </c>
      <c r="BL486" s="20" t="s">
        <v>114</v>
      </c>
      <c r="BM486" s="210" t="s">
        <v>766</v>
      </c>
    </row>
    <row r="487" s="13" customFormat="1">
      <c r="A487" s="13"/>
      <c r="B487" s="232"/>
      <c r="C487" s="233"/>
      <c r="D487" s="212" t="s">
        <v>178</v>
      </c>
      <c r="E487" s="234" t="s">
        <v>19</v>
      </c>
      <c r="F487" s="235" t="s">
        <v>767</v>
      </c>
      <c r="G487" s="233"/>
      <c r="H487" s="236">
        <v>9.0440000000000005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178</v>
      </c>
      <c r="AU487" s="242" t="s">
        <v>82</v>
      </c>
      <c r="AV487" s="13" t="s">
        <v>82</v>
      </c>
      <c r="AW487" s="13" t="s">
        <v>33</v>
      </c>
      <c r="AX487" s="13" t="s">
        <v>80</v>
      </c>
      <c r="AY487" s="242" t="s">
        <v>109</v>
      </c>
    </row>
    <row r="488" s="13" customFormat="1">
      <c r="A488" s="13"/>
      <c r="B488" s="232"/>
      <c r="C488" s="233"/>
      <c r="D488" s="212" t="s">
        <v>178</v>
      </c>
      <c r="E488" s="233"/>
      <c r="F488" s="235" t="s">
        <v>768</v>
      </c>
      <c r="G488" s="233"/>
      <c r="H488" s="236">
        <v>16.279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178</v>
      </c>
      <c r="AU488" s="242" t="s">
        <v>82</v>
      </c>
      <c r="AV488" s="13" t="s">
        <v>82</v>
      </c>
      <c r="AW488" s="13" t="s">
        <v>4</v>
      </c>
      <c r="AX488" s="13" t="s">
        <v>80</v>
      </c>
      <c r="AY488" s="242" t="s">
        <v>109</v>
      </c>
    </row>
    <row r="489" s="2" customFormat="1" ht="44.25" customHeight="1">
      <c r="A489" s="41"/>
      <c r="B489" s="42"/>
      <c r="C489" s="199" t="s">
        <v>769</v>
      </c>
      <c r="D489" s="199" t="s">
        <v>110</v>
      </c>
      <c r="E489" s="200" t="s">
        <v>770</v>
      </c>
      <c r="F489" s="201" t="s">
        <v>771</v>
      </c>
      <c r="G489" s="202" t="s">
        <v>173</v>
      </c>
      <c r="H489" s="203">
        <v>110.5</v>
      </c>
      <c r="I489" s="204"/>
      <c r="J489" s="205">
        <f>ROUND(I489*H489,2)</f>
        <v>0</v>
      </c>
      <c r="K489" s="201" t="s">
        <v>174</v>
      </c>
      <c r="L489" s="47"/>
      <c r="M489" s="206" t="s">
        <v>19</v>
      </c>
      <c r="N489" s="207" t="s">
        <v>43</v>
      </c>
      <c r="O489" s="87"/>
      <c r="P489" s="208">
        <f>O489*H489</f>
        <v>0</v>
      </c>
      <c r="Q489" s="208">
        <v>0.089219999999999994</v>
      </c>
      <c r="R489" s="208">
        <f>Q489*H489</f>
        <v>9.8588100000000001</v>
      </c>
      <c r="S489" s="208">
        <v>0</v>
      </c>
      <c r="T489" s="209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0" t="s">
        <v>114</v>
      </c>
      <c r="AT489" s="210" t="s">
        <v>110</v>
      </c>
      <c r="AU489" s="210" t="s">
        <v>82</v>
      </c>
      <c r="AY489" s="20" t="s">
        <v>109</v>
      </c>
      <c r="BE489" s="211">
        <f>IF(N489="základní",J489,0)</f>
        <v>0</v>
      </c>
      <c r="BF489" s="211">
        <f>IF(N489="snížená",J489,0)</f>
        <v>0</v>
      </c>
      <c r="BG489" s="211">
        <f>IF(N489="zákl. přenesená",J489,0)</f>
        <v>0</v>
      </c>
      <c r="BH489" s="211">
        <f>IF(N489="sníž. přenesená",J489,0)</f>
        <v>0</v>
      </c>
      <c r="BI489" s="211">
        <f>IF(N489="nulová",J489,0)</f>
        <v>0</v>
      </c>
      <c r="BJ489" s="20" t="s">
        <v>80</v>
      </c>
      <c r="BK489" s="211">
        <f>ROUND(I489*H489,2)</f>
        <v>0</v>
      </c>
      <c r="BL489" s="20" t="s">
        <v>114</v>
      </c>
      <c r="BM489" s="210" t="s">
        <v>772</v>
      </c>
    </row>
    <row r="490" s="2" customFormat="1">
      <c r="A490" s="41"/>
      <c r="B490" s="42"/>
      <c r="C490" s="43"/>
      <c r="D490" s="230" t="s">
        <v>176</v>
      </c>
      <c r="E490" s="43"/>
      <c r="F490" s="231" t="s">
        <v>773</v>
      </c>
      <c r="G490" s="43"/>
      <c r="H490" s="43"/>
      <c r="I490" s="214"/>
      <c r="J490" s="43"/>
      <c r="K490" s="43"/>
      <c r="L490" s="47"/>
      <c r="M490" s="215"/>
      <c r="N490" s="216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176</v>
      </c>
      <c r="AU490" s="20" t="s">
        <v>82</v>
      </c>
    </row>
    <row r="491" s="13" customFormat="1">
      <c r="A491" s="13"/>
      <c r="B491" s="232"/>
      <c r="C491" s="233"/>
      <c r="D491" s="212" t="s">
        <v>178</v>
      </c>
      <c r="E491" s="234" t="s">
        <v>19</v>
      </c>
      <c r="F491" s="235" t="s">
        <v>774</v>
      </c>
      <c r="G491" s="233"/>
      <c r="H491" s="236">
        <v>26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178</v>
      </c>
      <c r="AU491" s="242" t="s">
        <v>82</v>
      </c>
      <c r="AV491" s="13" t="s">
        <v>82</v>
      </c>
      <c r="AW491" s="13" t="s">
        <v>33</v>
      </c>
      <c r="AX491" s="13" t="s">
        <v>72</v>
      </c>
      <c r="AY491" s="242" t="s">
        <v>109</v>
      </c>
    </row>
    <row r="492" s="13" customFormat="1">
      <c r="A492" s="13"/>
      <c r="B492" s="232"/>
      <c r="C492" s="233"/>
      <c r="D492" s="212" t="s">
        <v>178</v>
      </c>
      <c r="E492" s="234" t="s">
        <v>19</v>
      </c>
      <c r="F492" s="235" t="s">
        <v>775</v>
      </c>
      <c r="G492" s="233"/>
      <c r="H492" s="236">
        <v>25.5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178</v>
      </c>
      <c r="AU492" s="242" t="s">
        <v>82</v>
      </c>
      <c r="AV492" s="13" t="s">
        <v>82</v>
      </c>
      <c r="AW492" s="13" t="s">
        <v>33</v>
      </c>
      <c r="AX492" s="13" t="s">
        <v>72</v>
      </c>
      <c r="AY492" s="242" t="s">
        <v>109</v>
      </c>
    </row>
    <row r="493" s="14" customFormat="1">
      <c r="A493" s="14"/>
      <c r="B493" s="243"/>
      <c r="C493" s="244"/>
      <c r="D493" s="212" t="s">
        <v>178</v>
      </c>
      <c r="E493" s="245" t="s">
        <v>19</v>
      </c>
      <c r="F493" s="246" t="s">
        <v>776</v>
      </c>
      <c r="G493" s="244"/>
      <c r="H493" s="245" t="s">
        <v>19</v>
      </c>
      <c r="I493" s="247"/>
      <c r="J493" s="244"/>
      <c r="K493" s="244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178</v>
      </c>
      <c r="AU493" s="252" t="s">
        <v>82</v>
      </c>
      <c r="AV493" s="14" t="s">
        <v>80</v>
      </c>
      <c r="AW493" s="14" t="s">
        <v>33</v>
      </c>
      <c r="AX493" s="14" t="s">
        <v>72</v>
      </c>
      <c r="AY493" s="252" t="s">
        <v>109</v>
      </c>
    </row>
    <row r="494" s="14" customFormat="1">
      <c r="A494" s="14"/>
      <c r="B494" s="243"/>
      <c r="C494" s="244"/>
      <c r="D494" s="212" t="s">
        <v>178</v>
      </c>
      <c r="E494" s="245" t="s">
        <v>19</v>
      </c>
      <c r="F494" s="246" t="s">
        <v>777</v>
      </c>
      <c r="G494" s="244"/>
      <c r="H494" s="245" t="s">
        <v>19</v>
      </c>
      <c r="I494" s="247"/>
      <c r="J494" s="244"/>
      <c r="K494" s="244"/>
      <c r="L494" s="248"/>
      <c r="M494" s="249"/>
      <c r="N494" s="250"/>
      <c r="O494" s="250"/>
      <c r="P494" s="250"/>
      <c r="Q494" s="250"/>
      <c r="R494" s="250"/>
      <c r="S494" s="250"/>
      <c r="T494" s="25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2" t="s">
        <v>178</v>
      </c>
      <c r="AU494" s="252" t="s">
        <v>82</v>
      </c>
      <c r="AV494" s="14" t="s">
        <v>80</v>
      </c>
      <c r="AW494" s="14" t="s">
        <v>33</v>
      </c>
      <c r="AX494" s="14" t="s">
        <v>72</v>
      </c>
      <c r="AY494" s="252" t="s">
        <v>109</v>
      </c>
    </row>
    <row r="495" s="13" customFormat="1">
      <c r="A495" s="13"/>
      <c r="B495" s="232"/>
      <c r="C495" s="233"/>
      <c r="D495" s="212" t="s">
        <v>178</v>
      </c>
      <c r="E495" s="234" t="s">
        <v>19</v>
      </c>
      <c r="F495" s="235" t="s">
        <v>778</v>
      </c>
      <c r="G495" s="233"/>
      <c r="H495" s="236">
        <v>22.050000000000001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178</v>
      </c>
      <c r="AU495" s="242" t="s">
        <v>82</v>
      </c>
      <c r="AV495" s="13" t="s">
        <v>82</v>
      </c>
      <c r="AW495" s="13" t="s">
        <v>33</v>
      </c>
      <c r="AX495" s="13" t="s">
        <v>72</v>
      </c>
      <c r="AY495" s="242" t="s">
        <v>109</v>
      </c>
    </row>
    <row r="496" s="13" customFormat="1">
      <c r="A496" s="13"/>
      <c r="B496" s="232"/>
      <c r="C496" s="233"/>
      <c r="D496" s="212" t="s">
        <v>178</v>
      </c>
      <c r="E496" s="234" t="s">
        <v>19</v>
      </c>
      <c r="F496" s="235" t="s">
        <v>779</v>
      </c>
      <c r="G496" s="233"/>
      <c r="H496" s="236">
        <v>9.4499999999999993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178</v>
      </c>
      <c r="AU496" s="242" t="s">
        <v>82</v>
      </c>
      <c r="AV496" s="13" t="s">
        <v>82</v>
      </c>
      <c r="AW496" s="13" t="s">
        <v>33</v>
      </c>
      <c r="AX496" s="13" t="s">
        <v>72</v>
      </c>
      <c r="AY496" s="242" t="s">
        <v>109</v>
      </c>
    </row>
    <row r="497" s="13" customFormat="1">
      <c r="A497" s="13"/>
      <c r="B497" s="232"/>
      <c r="C497" s="233"/>
      <c r="D497" s="212" t="s">
        <v>178</v>
      </c>
      <c r="E497" s="234" t="s">
        <v>19</v>
      </c>
      <c r="F497" s="235" t="s">
        <v>780</v>
      </c>
      <c r="G497" s="233"/>
      <c r="H497" s="236">
        <v>27.5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178</v>
      </c>
      <c r="AU497" s="242" t="s">
        <v>82</v>
      </c>
      <c r="AV497" s="13" t="s">
        <v>82</v>
      </c>
      <c r="AW497" s="13" t="s">
        <v>33</v>
      </c>
      <c r="AX497" s="13" t="s">
        <v>72</v>
      </c>
      <c r="AY497" s="242" t="s">
        <v>109</v>
      </c>
    </row>
    <row r="498" s="15" customFormat="1">
      <c r="A498" s="15"/>
      <c r="B498" s="253"/>
      <c r="C498" s="254"/>
      <c r="D498" s="212" t="s">
        <v>178</v>
      </c>
      <c r="E498" s="255" t="s">
        <v>19</v>
      </c>
      <c r="F498" s="256" t="s">
        <v>223</v>
      </c>
      <c r="G498" s="254"/>
      <c r="H498" s="257">
        <v>110.5</v>
      </c>
      <c r="I498" s="258"/>
      <c r="J498" s="254"/>
      <c r="K498" s="254"/>
      <c r="L498" s="259"/>
      <c r="M498" s="260"/>
      <c r="N498" s="261"/>
      <c r="O498" s="261"/>
      <c r="P498" s="261"/>
      <c r="Q498" s="261"/>
      <c r="R498" s="261"/>
      <c r="S498" s="261"/>
      <c r="T498" s="262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3" t="s">
        <v>178</v>
      </c>
      <c r="AU498" s="263" t="s">
        <v>82</v>
      </c>
      <c r="AV498" s="15" t="s">
        <v>114</v>
      </c>
      <c r="AW498" s="15" t="s">
        <v>33</v>
      </c>
      <c r="AX498" s="15" t="s">
        <v>80</v>
      </c>
      <c r="AY498" s="263" t="s">
        <v>109</v>
      </c>
    </row>
    <row r="499" s="2" customFormat="1" ht="16.5" customHeight="1">
      <c r="A499" s="41"/>
      <c r="B499" s="42"/>
      <c r="C499" s="264" t="s">
        <v>781</v>
      </c>
      <c r="D499" s="264" t="s">
        <v>455</v>
      </c>
      <c r="E499" s="265" t="s">
        <v>782</v>
      </c>
      <c r="F499" s="266" t="s">
        <v>783</v>
      </c>
      <c r="G499" s="267" t="s">
        <v>173</v>
      </c>
      <c r="H499" s="268">
        <v>54.060000000000002</v>
      </c>
      <c r="I499" s="269"/>
      <c r="J499" s="270">
        <f>ROUND(I499*H499,2)</f>
        <v>0</v>
      </c>
      <c r="K499" s="266" t="s">
        <v>174</v>
      </c>
      <c r="L499" s="271"/>
      <c r="M499" s="272" t="s">
        <v>19</v>
      </c>
      <c r="N499" s="273" t="s">
        <v>43</v>
      </c>
      <c r="O499" s="87"/>
      <c r="P499" s="208">
        <f>O499*H499</f>
        <v>0</v>
      </c>
      <c r="Q499" s="208">
        <v>0.13200000000000001</v>
      </c>
      <c r="R499" s="208">
        <f>Q499*H499</f>
        <v>7.1359200000000005</v>
      </c>
      <c r="S499" s="208">
        <v>0</v>
      </c>
      <c r="T499" s="209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0" t="s">
        <v>139</v>
      </c>
      <c r="AT499" s="210" t="s">
        <v>455</v>
      </c>
      <c r="AU499" s="210" t="s">
        <v>82</v>
      </c>
      <c r="AY499" s="20" t="s">
        <v>109</v>
      </c>
      <c r="BE499" s="211">
        <f>IF(N499="základní",J499,0)</f>
        <v>0</v>
      </c>
      <c r="BF499" s="211">
        <f>IF(N499="snížená",J499,0)</f>
        <v>0</v>
      </c>
      <c r="BG499" s="211">
        <f>IF(N499="zákl. přenesená",J499,0)</f>
        <v>0</v>
      </c>
      <c r="BH499" s="211">
        <f>IF(N499="sníž. přenesená",J499,0)</f>
        <v>0</v>
      </c>
      <c r="BI499" s="211">
        <f>IF(N499="nulová",J499,0)</f>
        <v>0</v>
      </c>
      <c r="BJ499" s="20" t="s">
        <v>80</v>
      </c>
      <c r="BK499" s="211">
        <f>ROUND(I499*H499,2)</f>
        <v>0</v>
      </c>
      <c r="BL499" s="20" t="s">
        <v>114</v>
      </c>
      <c r="BM499" s="210" t="s">
        <v>784</v>
      </c>
    </row>
    <row r="500" s="13" customFormat="1">
      <c r="A500" s="13"/>
      <c r="B500" s="232"/>
      <c r="C500" s="233"/>
      <c r="D500" s="212" t="s">
        <v>178</v>
      </c>
      <c r="E500" s="233"/>
      <c r="F500" s="235" t="s">
        <v>785</v>
      </c>
      <c r="G500" s="233"/>
      <c r="H500" s="236">
        <v>54.060000000000002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178</v>
      </c>
      <c r="AU500" s="242" t="s">
        <v>82</v>
      </c>
      <c r="AV500" s="13" t="s">
        <v>82</v>
      </c>
      <c r="AW500" s="13" t="s">
        <v>4</v>
      </c>
      <c r="AX500" s="13" t="s">
        <v>80</v>
      </c>
      <c r="AY500" s="242" t="s">
        <v>109</v>
      </c>
    </row>
    <row r="501" s="2" customFormat="1" ht="16.5" customHeight="1">
      <c r="A501" s="41"/>
      <c r="B501" s="42"/>
      <c r="C501" s="264" t="s">
        <v>786</v>
      </c>
      <c r="D501" s="264" t="s">
        <v>455</v>
      </c>
      <c r="E501" s="265" t="s">
        <v>787</v>
      </c>
      <c r="F501" s="266" t="s">
        <v>788</v>
      </c>
      <c r="G501" s="267" t="s">
        <v>173</v>
      </c>
      <c r="H501" s="268">
        <v>9.6389999999999993</v>
      </c>
      <c r="I501" s="269"/>
      <c r="J501" s="270">
        <f>ROUND(I501*H501,2)</f>
        <v>0</v>
      </c>
      <c r="K501" s="266" t="s">
        <v>19</v>
      </c>
      <c r="L501" s="271"/>
      <c r="M501" s="272" t="s">
        <v>19</v>
      </c>
      <c r="N501" s="273" t="s">
        <v>43</v>
      </c>
      <c r="O501" s="87"/>
      <c r="P501" s="208">
        <f>O501*H501</f>
        <v>0</v>
      </c>
      <c r="Q501" s="208">
        <v>0.123</v>
      </c>
      <c r="R501" s="208">
        <f>Q501*H501</f>
        <v>1.185597</v>
      </c>
      <c r="S501" s="208">
        <v>0</v>
      </c>
      <c r="T501" s="209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0" t="s">
        <v>139</v>
      </c>
      <c r="AT501" s="210" t="s">
        <v>455</v>
      </c>
      <c r="AU501" s="210" t="s">
        <v>82</v>
      </c>
      <c r="AY501" s="20" t="s">
        <v>109</v>
      </c>
      <c r="BE501" s="211">
        <f>IF(N501="základní",J501,0)</f>
        <v>0</v>
      </c>
      <c r="BF501" s="211">
        <f>IF(N501="snížená",J501,0)</f>
        <v>0</v>
      </c>
      <c r="BG501" s="211">
        <f>IF(N501="zákl. přenesená",J501,0)</f>
        <v>0</v>
      </c>
      <c r="BH501" s="211">
        <f>IF(N501="sníž. přenesená",J501,0)</f>
        <v>0</v>
      </c>
      <c r="BI501" s="211">
        <f>IF(N501="nulová",J501,0)</f>
        <v>0</v>
      </c>
      <c r="BJ501" s="20" t="s">
        <v>80</v>
      </c>
      <c r="BK501" s="211">
        <f>ROUND(I501*H501,2)</f>
        <v>0</v>
      </c>
      <c r="BL501" s="20" t="s">
        <v>114</v>
      </c>
      <c r="BM501" s="210" t="s">
        <v>789</v>
      </c>
    </row>
    <row r="502" s="13" customFormat="1">
      <c r="A502" s="13"/>
      <c r="B502" s="232"/>
      <c r="C502" s="233"/>
      <c r="D502" s="212" t="s">
        <v>178</v>
      </c>
      <c r="E502" s="233"/>
      <c r="F502" s="235" t="s">
        <v>790</v>
      </c>
      <c r="G502" s="233"/>
      <c r="H502" s="236">
        <v>9.6389999999999993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178</v>
      </c>
      <c r="AU502" s="242" t="s">
        <v>82</v>
      </c>
      <c r="AV502" s="13" t="s">
        <v>82</v>
      </c>
      <c r="AW502" s="13" t="s">
        <v>4</v>
      </c>
      <c r="AX502" s="13" t="s">
        <v>80</v>
      </c>
      <c r="AY502" s="242" t="s">
        <v>109</v>
      </c>
    </row>
    <row r="503" s="2" customFormat="1" ht="16.5" customHeight="1">
      <c r="A503" s="41"/>
      <c r="B503" s="42"/>
      <c r="C503" s="264" t="s">
        <v>791</v>
      </c>
      <c r="D503" s="264" t="s">
        <v>455</v>
      </c>
      <c r="E503" s="265" t="s">
        <v>792</v>
      </c>
      <c r="F503" s="266" t="s">
        <v>793</v>
      </c>
      <c r="G503" s="267" t="s">
        <v>173</v>
      </c>
      <c r="H503" s="268">
        <v>26.52</v>
      </c>
      <c r="I503" s="269"/>
      <c r="J503" s="270">
        <f>ROUND(I503*H503,2)</f>
        <v>0</v>
      </c>
      <c r="K503" s="266" t="s">
        <v>174</v>
      </c>
      <c r="L503" s="271"/>
      <c r="M503" s="272" t="s">
        <v>19</v>
      </c>
      <c r="N503" s="273" t="s">
        <v>43</v>
      </c>
      <c r="O503" s="87"/>
      <c r="P503" s="208">
        <f>O503*H503</f>
        <v>0</v>
      </c>
      <c r="Q503" s="208">
        <v>0.13100000000000001</v>
      </c>
      <c r="R503" s="208">
        <f>Q503*H503</f>
        <v>3.4741200000000001</v>
      </c>
      <c r="S503" s="208">
        <v>0</v>
      </c>
      <c r="T503" s="209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0" t="s">
        <v>139</v>
      </c>
      <c r="AT503" s="210" t="s">
        <v>455</v>
      </c>
      <c r="AU503" s="210" t="s">
        <v>82</v>
      </c>
      <c r="AY503" s="20" t="s">
        <v>109</v>
      </c>
      <c r="BE503" s="211">
        <f>IF(N503="základní",J503,0)</f>
        <v>0</v>
      </c>
      <c r="BF503" s="211">
        <f>IF(N503="snížená",J503,0)</f>
        <v>0</v>
      </c>
      <c r="BG503" s="211">
        <f>IF(N503="zákl. přenesená",J503,0)</f>
        <v>0</v>
      </c>
      <c r="BH503" s="211">
        <f>IF(N503="sníž. přenesená",J503,0)</f>
        <v>0</v>
      </c>
      <c r="BI503" s="211">
        <f>IF(N503="nulová",J503,0)</f>
        <v>0</v>
      </c>
      <c r="BJ503" s="20" t="s">
        <v>80</v>
      </c>
      <c r="BK503" s="211">
        <f>ROUND(I503*H503,2)</f>
        <v>0</v>
      </c>
      <c r="BL503" s="20" t="s">
        <v>114</v>
      </c>
      <c r="BM503" s="210" t="s">
        <v>794</v>
      </c>
    </row>
    <row r="504" s="13" customFormat="1">
      <c r="A504" s="13"/>
      <c r="B504" s="232"/>
      <c r="C504" s="233"/>
      <c r="D504" s="212" t="s">
        <v>178</v>
      </c>
      <c r="E504" s="233"/>
      <c r="F504" s="235" t="s">
        <v>795</v>
      </c>
      <c r="G504" s="233"/>
      <c r="H504" s="236">
        <v>26.52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178</v>
      </c>
      <c r="AU504" s="242" t="s">
        <v>82</v>
      </c>
      <c r="AV504" s="13" t="s">
        <v>82</v>
      </c>
      <c r="AW504" s="13" t="s">
        <v>4</v>
      </c>
      <c r="AX504" s="13" t="s">
        <v>80</v>
      </c>
      <c r="AY504" s="242" t="s">
        <v>109</v>
      </c>
    </row>
    <row r="505" s="2" customFormat="1" ht="37.8" customHeight="1">
      <c r="A505" s="41"/>
      <c r="B505" s="42"/>
      <c r="C505" s="199" t="s">
        <v>796</v>
      </c>
      <c r="D505" s="199" t="s">
        <v>110</v>
      </c>
      <c r="E505" s="200" t="s">
        <v>797</v>
      </c>
      <c r="F505" s="201" t="s">
        <v>798</v>
      </c>
      <c r="G505" s="202" t="s">
        <v>173</v>
      </c>
      <c r="H505" s="203">
        <v>22.25</v>
      </c>
      <c r="I505" s="204"/>
      <c r="J505" s="205">
        <f>ROUND(I505*H505,2)</f>
        <v>0</v>
      </c>
      <c r="K505" s="201" t="s">
        <v>174</v>
      </c>
      <c r="L505" s="47"/>
      <c r="M505" s="206" t="s">
        <v>19</v>
      </c>
      <c r="N505" s="207" t="s">
        <v>43</v>
      </c>
      <c r="O505" s="87"/>
      <c r="P505" s="208">
        <f>O505*H505</f>
        <v>0</v>
      </c>
      <c r="Q505" s="208">
        <v>0.11162</v>
      </c>
      <c r="R505" s="208">
        <f>Q505*H505</f>
        <v>2.4835449999999999</v>
      </c>
      <c r="S505" s="208">
        <v>0</v>
      </c>
      <c r="T505" s="209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0" t="s">
        <v>114</v>
      </c>
      <c r="AT505" s="210" t="s">
        <v>110</v>
      </c>
      <c r="AU505" s="210" t="s">
        <v>82</v>
      </c>
      <c r="AY505" s="20" t="s">
        <v>109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20" t="s">
        <v>80</v>
      </c>
      <c r="BK505" s="211">
        <f>ROUND(I505*H505,2)</f>
        <v>0</v>
      </c>
      <c r="BL505" s="20" t="s">
        <v>114</v>
      </c>
      <c r="BM505" s="210" t="s">
        <v>799</v>
      </c>
    </row>
    <row r="506" s="2" customFormat="1">
      <c r="A506" s="41"/>
      <c r="B506" s="42"/>
      <c r="C506" s="43"/>
      <c r="D506" s="230" t="s">
        <v>176</v>
      </c>
      <c r="E506" s="43"/>
      <c r="F506" s="231" t="s">
        <v>800</v>
      </c>
      <c r="G506" s="43"/>
      <c r="H506" s="43"/>
      <c r="I506" s="214"/>
      <c r="J506" s="43"/>
      <c r="K506" s="43"/>
      <c r="L506" s="47"/>
      <c r="M506" s="215"/>
      <c r="N506" s="216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176</v>
      </c>
      <c r="AU506" s="20" t="s">
        <v>82</v>
      </c>
    </row>
    <row r="507" s="13" customFormat="1">
      <c r="A507" s="13"/>
      <c r="B507" s="232"/>
      <c r="C507" s="233"/>
      <c r="D507" s="212" t="s">
        <v>178</v>
      </c>
      <c r="E507" s="234" t="s">
        <v>19</v>
      </c>
      <c r="F507" s="235" t="s">
        <v>801</v>
      </c>
      <c r="G507" s="233"/>
      <c r="H507" s="236">
        <v>14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178</v>
      </c>
      <c r="AU507" s="242" t="s">
        <v>82</v>
      </c>
      <c r="AV507" s="13" t="s">
        <v>82</v>
      </c>
      <c r="AW507" s="13" t="s">
        <v>33</v>
      </c>
      <c r="AX507" s="13" t="s">
        <v>72</v>
      </c>
      <c r="AY507" s="242" t="s">
        <v>109</v>
      </c>
    </row>
    <row r="508" s="14" customFormat="1">
      <c r="A508" s="14"/>
      <c r="B508" s="243"/>
      <c r="C508" s="244"/>
      <c r="D508" s="212" t="s">
        <v>178</v>
      </c>
      <c r="E508" s="245" t="s">
        <v>19</v>
      </c>
      <c r="F508" s="246" t="s">
        <v>802</v>
      </c>
      <c r="G508" s="244"/>
      <c r="H508" s="245" t="s">
        <v>19</v>
      </c>
      <c r="I508" s="247"/>
      <c r="J508" s="244"/>
      <c r="K508" s="244"/>
      <c r="L508" s="248"/>
      <c r="M508" s="249"/>
      <c r="N508" s="250"/>
      <c r="O508" s="250"/>
      <c r="P508" s="250"/>
      <c r="Q508" s="250"/>
      <c r="R508" s="250"/>
      <c r="S508" s="250"/>
      <c r="T508" s="25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2" t="s">
        <v>178</v>
      </c>
      <c r="AU508" s="252" t="s">
        <v>82</v>
      </c>
      <c r="AV508" s="14" t="s">
        <v>80</v>
      </c>
      <c r="AW508" s="14" t="s">
        <v>33</v>
      </c>
      <c r="AX508" s="14" t="s">
        <v>72</v>
      </c>
      <c r="AY508" s="252" t="s">
        <v>109</v>
      </c>
    </row>
    <row r="509" s="13" customFormat="1">
      <c r="A509" s="13"/>
      <c r="B509" s="232"/>
      <c r="C509" s="233"/>
      <c r="D509" s="212" t="s">
        <v>178</v>
      </c>
      <c r="E509" s="234" t="s">
        <v>19</v>
      </c>
      <c r="F509" s="235" t="s">
        <v>803</v>
      </c>
      <c r="G509" s="233"/>
      <c r="H509" s="236">
        <v>8.25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178</v>
      </c>
      <c r="AU509" s="242" t="s">
        <v>82</v>
      </c>
      <c r="AV509" s="13" t="s">
        <v>82</v>
      </c>
      <c r="AW509" s="13" t="s">
        <v>33</v>
      </c>
      <c r="AX509" s="13" t="s">
        <v>72</v>
      </c>
      <c r="AY509" s="242" t="s">
        <v>109</v>
      </c>
    </row>
    <row r="510" s="15" customFormat="1">
      <c r="A510" s="15"/>
      <c r="B510" s="253"/>
      <c r="C510" s="254"/>
      <c r="D510" s="212" t="s">
        <v>178</v>
      </c>
      <c r="E510" s="255" t="s">
        <v>19</v>
      </c>
      <c r="F510" s="256" t="s">
        <v>223</v>
      </c>
      <c r="G510" s="254"/>
      <c r="H510" s="257">
        <v>22.25</v>
      </c>
      <c r="I510" s="258"/>
      <c r="J510" s="254"/>
      <c r="K510" s="254"/>
      <c r="L510" s="259"/>
      <c r="M510" s="260"/>
      <c r="N510" s="261"/>
      <c r="O510" s="261"/>
      <c r="P510" s="261"/>
      <c r="Q510" s="261"/>
      <c r="R510" s="261"/>
      <c r="S510" s="261"/>
      <c r="T510" s="262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3" t="s">
        <v>178</v>
      </c>
      <c r="AU510" s="263" t="s">
        <v>82</v>
      </c>
      <c r="AV510" s="15" t="s">
        <v>114</v>
      </c>
      <c r="AW510" s="15" t="s">
        <v>33</v>
      </c>
      <c r="AX510" s="15" t="s">
        <v>80</v>
      </c>
      <c r="AY510" s="263" t="s">
        <v>109</v>
      </c>
    </row>
    <row r="511" s="2" customFormat="1" ht="16.5" customHeight="1">
      <c r="A511" s="41"/>
      <c r="B511" s="42"/>
      <c r="C511" s="264" t="s">
        <v>804</v>
      </c>
      <c r="D511" s="264" t="s">
        <v>455</v>
      </c>
      <c r="E511" s="265" t="s">
        <v>805</v>
      </c>
      <c r="F511" s="266" t="s">
        <v>806</v>
      </c>
      <c r="G511" s="267" t="s">
        <v>173</v>
      </c>
      <c r="H511" s="268">
        <v>14.42</v>
      </c>
      <c r="I511" s="269"/>
      <c r="J511" s="270">
        <f>ROUND(I511*H511,2)</f>
        <v>0</v>
      </c>
      <c r="K511" s="266" t="s">
        <v>174</v>
      </c>
      <c r="L511" s="271"/>
      <c r="M511" s="272" t="s">
        <v>19</v>
      </c>
      <c r="N511" s="273" t="s">
        <v>43</v>
      </c>
      <c r="O511" s="87"/>
      <c r="P511" s="208">
        <f>O511*H511</f>
        <v>0</v>
      </c>
      <c r="Q511" s="208">
        <v>0.17499999999999999</v>
      </c>
      <c r="R511" s="208">
        <f>Q511*H511</f>
        <v>2.5234999999999999</v>
      </c>
      <c r="S511" s="208">
        <v>0</v>
      </c>
      <c r="T511" s="209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0" t="s">
        <v>139</v>
      </c>
      <c r="AT511" s="210" t="s">
        <v>455</v>
      </c>
      <c r="AU511" s="210" t="s">
        <v>82</v>
      </c>
      <c r="AY511" s="20" t="s">
        <v>109</v>
      </c>
      <c r="BE511" s="211">
        <f>IF(N511="základní",J511,0)</f>
        <v>0</v>
      </c>
      <c r="BF511" s="211">
        <f>IF(N511="snížená",J511,0)</f>
        <v>0</v>
      </c>
      <c r="BG511" s="211">
        <f>IF(N511="zákl. přenesená",J511,0)</f>
        <v>0</v>
      </c>
      <c r="BH511" s="211">
        <f>IF(N511="sníž. přenesená",J511,0)</f>
        <v>0</v>
      </c>
      <c r="BI511" s="211">
        <f>IF(N511="nulová",J511,0)</f>
        <v>0</v>
      </c>
      <c r="BJ511" s="20" t="s">
        <v>80</v>
      </c>
      <c r="BK511" s="211">
        <f>ROUND(I511*H511,2)</f>
        <v>0</v>
      </c>
      <c r="BL511" s="20" t="s">
        <v>114</v>
      </c>
      <c r="BM511" s="210" t="s">
        <v>807</v>
      </c>
    </row>
    <row r="512" s="13" customFormat="1">
      <c r="A512" s="13"/>
      <c r="B512" s="232"/>
      <c r="C512" s="233"/>
      <c r="D512" s="212" t="s">
        <v>178</v>
      </c>
      <c r="E512" s="233"/>
      <c r="F512" s="235" t="s">
        <v>808</v>
      </c>
      <c r="G512" s="233"/>
      <c r="H512" s="236">
        <v>14.42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178</v>
      </c>
      <c r="AU512" s="242" t="s">
        <v>82</v>
      </c>
      <c r="AV512" s="13" t="s">
        <v>82</v>
      </c>
      <c r="AW512" s="13" t="s">
        <v>4</v>
      </c>
      <c r="AX512" s="13" t="s">
        <v>80</v>
      </c>
      <c r="AY512" s="242" t="s">
        <v>109</v>
      </c>
    </row>
    <row r="513" s="2" customFormat="1" ht="16.5" customHeight="1">
      <c r="A513" s="41"/>
      <c r="B513" s="42"/>
      <c r="C513" s="264" t="s">
        <v>809</v>
      </c>
      <c r="D513" s="264" t="s">
        <v>455</v>
      </c>
      <c r="E513" s="265" t="s">
        <v>810</v>
      </c>
      <c r="F513" s="266" t="s">
        <v>811</v>
      </c>
      <c r="G513" s="267" t="s">
        <v>173</v>
      </c>
      <c r="H513" s="268">
        <v>8.4979999999999993</v>
      </c>
      <c r="I513" s="269"/>
      <c r="J513" s="270">
        <f>ROUND(I513*H513,2)</f>
        <v>0</v>
      </c>
      <c r="K513" s="266" t="s">
        <v>174</v>
      </c>
      <c r="L513" s="271"/>
      <c r="M513" s="272" t="s">
        <v>19</v>
      </c>
      <c r="N513" s="273" t="s">
        <v>43</v>
      </c>
      <c r="O513" s="87"/>
      <c r="P513" s="208">
        <f>O513*H513</f>
        <v>0</v>
      </c>
      <c r="Q513" s="208">
        <v>0.17599999999999999</v>
      </c>
      <c r="R513" s="208">
        <f>Q513*H513</f>
        <v>1.4956479999999999</v>
      </c>
      <c r="S513" s="208">
        <v>0</v>
      </c>
      <c r="T513" s="209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0" t="s">
        <v>139</v>
      </c>
      <c r="AT513" s="210" t="s">
        <v>455</v>
      </c>
      <c r="AU513" s="210" t="s">
        <v>82</v>
      </c>
      <c r="AY513" s="20" t="s">
        <v>109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20" t="s">
        <v>80</v>
      </c>
      <c r="BK513" s="211">
        <f>ROUND(I513*H513,2)</f>
        <v>0</v>
      </c>
      <c r="BL513" s="20" t="s">
        <v>114</v>
      </c>
      <c r="BM513" s="210" t="s">
        <v>812</v>
      </c>
    </row>
    <row r="514" s="13" customFormat="1">
      <c r="A514" s="13"/>
      <c r="B514" s="232"/>
      <c r="C514" s="233"/>
      <c r="D514" s="212" t="s">
        <v>178</v>
      </c>
      <c r="E514" s="233"/>
      <c r="F514" s="235" t="s">
        <v>813</v>
      </c>
      <c r="G514" s="233"/>
      <c r="H514" s="236">
        <v>8.4979999999999993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178</v>
      </c>
      <c r="AU514" s="242" t="s">
        <v>82</v>
      </c>
      <c r="AV514" s="13" t="s">
        <v>82</v>
      </c>
      <c r="AW514" s="13" t="s">
        <v>4</v>
      </c>
      <c r="AX514" s="13" t="s">
        <v>80</v>
      </c>
      <c r="AY514" s="242" t="s">
        <v>109</v>
      </c>
    </row>
    <row r="515" s="11" customFormat="1" ht="22.8" customHeight="1">
      <c r="A515" s="11"/>
      <c r="B515" s="185"/>
      <c r="C515" s="186"/>
      <c r="D515" s="187" t="s">
        <v>71</v>
      </c>
      <c r="E515" s="228" t="s">
        <v>139</v>
      </c>
      <c r="F515" s="228" t="s">
        <v>814</v>
      </c>
      <c r="G515" s="186"/>
      <c r="H515" s="186"/>
      <c r="I515" s="189"/>
      <c r="J515" s="229">
        <f>BK515</f>
        <v>0</v>
      </c>
      <c r="K515" s="186"/>
      <c r="L515" s="191"/>
      <c r="M515" s="192"/>
      <c r="N515" s="193"/>
      <c r="O515" s="193"/>
      <c r="P515" s="194">
        <f>SUM(P516:P570)</f>
        <v>0</v>
      </c>
      <c r="Q515" s="193"/>
      <c r="R515" s="194">
        <f>SUM(R516:R570)</f>
        <v>20.067324299999999</v>
      </c>
      <c r="S515" s="193"/>
      <c r="T515" s="195">
        <f>SUM(T516:T570)</f>
        <v>13.780000000000001</v>
      </c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R515" s="196" t="s">
        <v>80</v>
      </c>
      <c r="AT515" s="197" t="s">
        <v>71</v>
      </c>
      <c r="AU515" s="197" t="s">
        <v>80</v>
      </c>
      <c r="AY515" s="196" t="s">
        <v>109</v>
      </c>
      <c r="BK515" s="198">
        <f>SUM(BK516:BK570)</f>
        <v>0</v>
      </c>
    </row>
    <row r="516" s="2" customFormat="1" ht="16.5" customHeight="1">
      <c r="A516" s="41"/>
      <c r="B516" s="42"/>
      <c r="C516" s="199" t="s">
        <v>815</v>
      </c>
      <c r="D516" s="199" t="s">
        <v>110</v>
      </c>
      <c r="E516" s="200" t="s">
        <v>816</v>
      </c>
      <c r="F516" s="201" t="s">
        <v>817</v>
      </c>
      <c r="G516" s="202" t="s">
        <v>182</v>
      </c>
      <c r="H516" s="203">
        <v>13</v>
      </c>
      <c r="I516" s="204"/>
      <c r="J516" s="205">
        <f>ROUND(I516*H516,2)</f>
        <v>0</v>
      </c>
      <c r="K516" s="201" t="s">
        <v>174</v>
      </c>
      <c r="L516" s="47"/>
      <c r="M516" s="206" t="s">
        <v>19</v>
      </c>
      <c r="N516" s="207" t="s">
        <v>43</v>
      </c>
      <c r="O516" s="87"/>
      <c r="P516" s="208">
        <f>O516*H516</f>
        <v>0</v>
      </c>
      <c r="Q516" s="208">
        <v>0</v>
      </c>
      <c r="R516" s="208">
        <f>Q516*H516</f>
        <v>0</v>
      </c>
      <c r="S516" s="208">
        <v>0.10000000000000001</v>
      </c>
      <c r="T516" s="209">
        <f>S516*H516</f>
        <v>1.3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0" t="s">
        <v>114</v>
      </c>
      <c r="AT516" s="210" t="s">
        <v>110</v>
      </c>
      <c r="AU516" s="210" t="s">
        <v>82</v>
      </c>
      <c r="AY516" s="20" t="s">
        <v>109</v>
      </c>
      <c r="BE516" s="211">
        <f>IF(N516="základní",J516,0)</f>
        <v>0</v>
      </c>
      <c r="BF516" s="211">
        <f>IF(N516="snížená",J516,0)</f>
        <v>0</v>
      </c>
      <c r="BG516" s="211">
        <f>IF(N516="zákl. přenesená",J516,0)</f>
        <v>0</v>
      </c>
      <c r="BH516" s="211">
        <f>IF(N516="sníž. přenesená",J516,0)</f>
        <v>0</v>
      </c>
      <c r="BI516" s="211">
        <f>IF(N516="nulová",J516,0)</f>
        <v>0</v>
      </c>
      <c r="BJ516" s="20" t="s">
        <v>80</v>
      </c>
      <c r="BK516" s="211">
        <f>ROUND(I516*H516,2)</f>
        <v>0</v>
      </c>
      <c r="BL516" s="20" t="s">
        <v>114</v>
      </c>
      <c r="BM516" s="210" t="s">
        <v>818</v>
      </c>
    </row>
    <row r="517" s="2" customFormat="1">
      <c r="A517" s="41"/>
      <c r="B517" s="42"/>
      <c r="C517" s="43"/>
      <c r="D517" s="230" t="s">
        <v>176</v>
      </c>
      <c r="E517" s="43"/>
      <c r="F517" s="231" t="s">
        <v>819</v>
      </c>
      <c r="G517" s="43"/>
      <c r="H517" s="43"/>
      <c r="I517" s="214"/>
      <c r="J517" s="43"/>
      <c r="K517" s="43"/>
      <c r="L517" s="47"/>
      <c r="M517" s="215"/>
      <c r="N517" s="216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176</v>
      </c>
      <c r="AU517" s="20" t="s">
        <v>82</v>
      </c>
    </row>
    <row r="518" s="14" customFormat="1">
      <c r="A518" s="14"/>
      <c r="B518" s="243"/>
      <c r="C518" s="244"/>
      <c r="D518" s="212" t="s">
        <v>178</v>
      </c>
      <c r="E518" s="245" t="s">
        <v>19</v>
      </c>
      <c r="F518" s="246" t="s">
        <v>820</v>
      </c>
      <c r="G518" s="244"/>
      <c r="H518" s="245" t="s">
        <v>19</v>
      </c>
      <c r="I518" s="247"/>
      <c r="J518" s="244"/>
      <c r="K518" s="244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178</v>
      </c>
      <c r="AU518" s="252" t="s">
        <v>82</v>
      </c>
      <c r="AV518" s="14" t="s">
        <v>80</v>
      </c>
      <c r="AW518" s="14" t="s">
        <v>33</v>
      </c>
      <c r="AX518" s="14" t="s">
        <v>72</v>
      </c>
      <c r="AY518" s="252" t="s">
        <v>109</v>
      </c>
    </row>
    <row r="519" s="13" customFormat="1">
      <c r="A519" s="13"/>
      <c r="B519" s="232"/>
      <c r="C519" s="233"/>
      <c r="D519" s="212" t="s">
        <v>178</v>
      </c>
      <c r="E519" s="234" t="s">
        <v>19</v>
      </c>
      <c r="F519" s="235" t="s">
        <v>244</v>
      </c>
      <c r="G519" s="233"/>
      <c r="H519" s="236">
        <v>13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178</v>
      </c>
      <c r="AU519" s="242" t="s">
        <v>82</v>
      </c>
      <c r="AV519" s="13" t="s">
        <v>82</v>
      </c>
      <c r="AW519" s="13" t="s">
        <v>33</v>
      </c>
      <c r="AX519" s="13" t="s">
        <v>80</v>
      </c>
      <c r="AY519" s="242" t="s">
        <v>109</v>
      </c>
    </row>
    <row r="520" s="2" customFormat="1" ht="21.75" customHeight="1">
      <c r="A520" s="41"/>
      <c r="B520" s="42"/>
      <c r="C520" s="199" t="s">
        <v>821</v>
      </c>
      <c r="D520" s="199" t="s">
        <v>110</v>
      </c>
      <c r="E520" s="200" t="s">
        <v>822</v>
      </c>
      <c r="F520" s="201" t="s">
        <v>823</v>
      </c>
      <c r="G520" s="202" t="s">
        <v>326</v>
      </c>
      <c r="H520" s="203">
        <v>6.5</v>
      </c>
      <c r="I520" s="204"/>
      <c r="J520" s="205">
        <f>ROUND(I520*H520,2)</f>
        <v>0</v>
      </c>
      <c r="K520" s="201" t="s">
        <v>174</v>
      </c>
      <c r="L520" s="47"/>
      <c r="M520" s="206" t="s">
        <v>19</v>
      </c>
      <c r="N520" s="207" t="s">
        <v>43</v>
      </c>
      <c r="O520" s="87"/>
      <c r="P520" s="208">
        <f>O520*H520</f>
        <v>0</v>
      </c>
      <c r="Q520" s="208">
        <v>0</v>
      </c>
      <c r="R520" s="208">
        <f>Q520*H520</f>
        <v>0</v>
      </c>
      <c r="S520" s="208">
        <v>1.9199999999999999</v>
      </c>
      <c r="T520" s="209">
        <f>S520*H520</f>
        <v>12.48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0" t="s">
        <v>114</v>
      </c>
      <c r="AT520" s="210" t="s">
        <v>110</v>
      </c>
      <c r="AU520" s="210" t="s">
        <v>82</v>
      </c>
      <c r="AY520" s="20" t="s">
        <v>109</v>
      </c>
      <c r="BE520" s="211">
        <f>IF(N520="základní",J520,0)</f>
        <v>0</v>
      </c>
      <c r="BF520" s="211">
        <f>IF(N520="snížená",J520,0)</f>
        <v>0</v>
      </c>
      <c r="BG520" s="211">
        <f>IF(N520="zákl. přenesená",J520,0)</f>
        <v>0</v>
      </c>
      <c r="BH520" s="211">
        <f>IF(N520="sníž. přenesená",J520,0)</f>
        <v>0</v>
      </c>
      <c r="BI520" s="211">
        <f>IF(N520="nulová",J520,0)</f>
        <v>0</v>
      </c>
      <c r="BJ520" s="20" t="s">
        <v>80</v>
      </c>
      <c r="BK520" s="211">
        <f>ROUND(I520*H520,2)</f>
        <v>0</v>
      </c>
      <c r="BL520" s="20" t="s">
        <v>114</v>
      </c>
      <c r="BM520" s="210" t="s">
        <v>824</v>
      </c>
    </row>
    <row r="521" s="2" customFormat="1">
      <c r="A521" s="41"/>
      <c r="B521" s="42"/>
      <c r="C521" s="43"/>
      <c r="D521" s="230" t="s">
        <v>176</v>
      </c>
      <c r="E521" s="43"/>
      <c r="F521" s="231" t="s">
        <v>825</v>
      </c>
      <c r="G521" s="43"/>
      <c r="H521" s="43"/>
      <c r="I521" s="214"/>
      <c r="J521" s="43"/>
      <c r="K521" s="43"/>
      <c r="L521" s="47"/>
      <c r="M521" s="215"/>
      <c r="N521" s="216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176</v>
      </c>
      <c r="AU521" s="20" t="s">
        <v>82</v>
      </c>
    </row>
    <row r="522" s="14" customFormat="1">
      <c r="A522" s="14"/>
      <c r="B522" s="243"/>
      <c r="C522" s="244"/>
      <c r="D522" s="212" t="s">
        <v>178</v>
      </c>
      <c r="E522" s="245" t="s">
        <v>19</v>
      </c>
      <c r="F522" s="246" t="s">
        <v>820</v>
      </c>
      <c r="G522" s="244"/>
      <c r="H522" s="245" t="s">
        <v>19</v>
      </c>
      <c r="I522" s="247"/>
      <c r="J522" s="244"/>
      <c r="K522" s="244"/>
      <c r="L522" s="248"/>
      <c r="M522" s="249"/>
      <c r="N522" s="250"/>
      <c r="O522" s="250"/>
      <c r="P522" s="250"/>
      <c r="Q522" s="250"/>
      <c r="R522" s="250"/>
      <c r="S522" s="250"/>
      <c r="T522" s="25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2" t="s">
        <v>178</v>
      </c>
      <c r="AU522" s="252" t="s">
        <v>82</v>
      </c>
      <c r="AV522" s="14" t="s">
        <v>80</v>
      </c>
      <c r="AW522" s="14" t="s">
        <v>33</v>
      </c>
      <c r="AX522" s="14" t="s">
        <v>72</v>
      </c>
      <c r="AY522" s="252" t="s">
        <v>109</v>
      </c>
    </row>
    <row r="523" s="13" customFormat="1">
      <c r="A523" s="13"/>
      <c r="B523" s="232"/>
      <c r="C523" s="233"/>
      <c r="D523" s="212" t="s">
        <v>178</v>
      </c>
      <c r="E523" s="234" t="s">
        <v>19</v>
      </c>
      <c r="F523" s="235" t="s">
        <v>826</v>
      </c>
      <c r="G523" s="233"/>
      <c r="H523" s="236">
        <v>6.5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178</v>
      </c>
      <c r="AU523" s="242" t="s">
        <v>82</v>
      </c>
      <c r="AV523" s="13" t="s">
        <v>82</v>
      </c>
      <c r="AW523" s="13" t="s">
        <v>33</v>
      </c>
      <c r="AX523" s="13" t="s">
        <v>80</v>
      </c>
      <c r="AY523" s="242" t="s">
        <v>109</v>
      </c>
    </row>
    <row r="524" s="2" customFormat="1" ht="16.5" customHeight="1">
      <c r="A524" s="41"/>
      <c r="B524" s="42"/>
      <c r="C524" s="199" t="s">
        <v>827</v>
      </c>
      <c r="D524" s="199" t="s">
        <v>110</v>
      </c>
      <c r="E524" s="200" t="s">
        <v>828</v>
      </c>
      <c r="F524" s="201" t="s">
        <v>829</v>
      </c>
      <c r="G524" s="202" t="s">
        <v>312</v>
      </c>
      <c r="H524" s="203">
        <v>50</v>
      </c>
      <c r="I524" s="204"/>
      <c r="J524" s="205">
        <f>ROUND(I524*H524,2)</f>
        <v>0</v>
      </c>
      <c r="K524" s="201" t="s">
        <v>19</v>
      </c>
      <c r="L524" s="47"/>
      <c r="M524" s="206" t="s">
        <v>19</v>
      </c>
      <c r="N524" s="207" t="s">
        <v>43</v>
      </c>
      <c r="O524" s="87"/>
      <c r="P524" s="208">
        <f>O524*H524</f>
        <v>0</v>
      </c>
      <c r="Q524" s="208">
        <v>0</v>
      </c>
      <c r="R524" s="208">
        <f>Q524*H524</f>
        <v>0</v>
      </c>
      <c r="S524" s="208">
        <v>0</v>
      </c>
      <c r="T524" s="209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0" t="s">
        <v>114</v>
      </c>
      <c r="AT524" s="210" t="s">
        <v>110</v>
      </c>
      <c r="AU524" s="210" t="s">
        <v>82</v>
      </c>
      <c r="AY524" s="20" t="s">
        <v>109</v>
      </c>
      <c r="BE524" s="211">
        <f>IF(N524="základní",J524,0)</f>
        <v>0</v>
      </c>
      <c r="BF524" s="211">
        <f>IF(N524="snížená",J524,0)</f>
        <v>0</v>
      </c>
      <c r="BG524" s="211">
        <f>IF(N524="zákl. přenesená",J524,0)</f>
        <v>0</v>
      </c>
      <c r="BH524" s="211">
        <f>IF(N524="sníž. přenesená",J524,0)</f>
        <v>0</v>
      </c>
      <c r="BI524" s="211">
        <f>IF(N524="nulová",J524,0)</f>
        <v>0</v>
      </c>
      <c r="BJ524" s="20" t="s">
        <v>80</v>
      </c>
      <c r="BK524" s="211">
        <f>ROUND(I524*H524,2)</f>
        <v>0</v>
      </c>
      <c r="BL524" s="20" t="s">
        <v>114</v>
      </c>
      <c r="BM524" s="210" t="s">
        <v>830</v>
      </c>
    </row>
    <row r="525" s="2" customFormat="1" ht="16.5" customHeight="1">
      <c r="A525" s="41"/>
      <c r="B525" s="42"/>
      <c r="C525" s="199" t="s">
        <v>831</v>
      </c>
      <c r="D525" s="199" t="s">
        <v>110</v>
      </c>
      <c r="E525" s="200" t="s">
        <v>832</v>
      </c>
      <c r="F525" s="201" t="s">
        <v>833</v>
      </c>
      <c r="G525" s="202" t="s">
        <v>182</v>
      </c>
      <c r="H525" s="203">
        <v>11</v>
      </c>
      <c r="I525" s="204"/>
      <c r="J525" s="205">
        <f>ROUND(I525*H525,2)</f>
        <v>0</v>
      </c>
      <c r="K525" s="201" t="s">
        <v>19</v>
      </c>
      <c r="L525" s="47"/>
      <c r="M525" s="206" t="s">
        <v>19</v>
      </c>
      <c r="N525" s="207" t="s">
        <v>43</v>
      </c>
      <c r="O525" s="87"/>
      <c r="P525" s="208">
        <f>O525*H525</f>
        <v>0</v>
      </c>
      <c r="Q525" s="208">
        <v>0</v>
      </c>
      <c r="R525" s="208">
        <f>Q525*H525</f>
        <v>0</v>
      </c>
      <c r="S525" s="208">
        <v>0</v>
      </c>
      <c r="T525" s="209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0" t="s">
        <v>114</v>
      </c>
      <c r="AT525" s="210" t="s">
        <v>110</v>
      </c>
      <c r="AU525" s="210" t="s">
        <v>82</v>
      </c>
      <c r="AY525" s="20" t="s">
        <v>109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20" t="s">
        <v>80</v>
      </c>
      <c r="BK525" s="211">
        <f>ROUND(I525*H525,2)</f>
        <v>0</v>
      </c>
      <c r="BL525" s="20" t="s">
        <v>114</v>
      </c>
      <c r="BM525" s="210" t="s">
        <v>834</v>
      </c>
    </row>
    <row r="526" s="13" customFormat="1">
      <c r="A526" s="13"/>
      <c r="B526" s="232"/>
      <c r="C526" s="233"/>
      <c r="D526" s="212" t="s">
        <v>178</v>
      </c>
      <c r="E526" s="234" t="s">
        <v>19</v>
      </c>
      <c r="F526" s="235" t="s">
        <v>835</v>
      </c>
      <c r="G526" s="233"/>
      <c r="H526" s="236">
        <v>2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178</v>
      </c>
      <c r="AU526" s="242" t="s">
        <v>82</v>
      </c>
      <c r="AV526" s="13" t="s">
        <v>82</v>
      </c>
      <c r="AW526" s="13" t="s">
        <v>33</v>
      </c>
      <c r="AX526" s="13" t="s">
        <v>72</v>
      </c>
      <c r="AY526" s="242" t="s">
        <v>109</v>
      </c>
    </row>
    <row r="527" s="13" customFormat="1">
      <c r="A527" s="13"/>
      <c r="B527" s="232"/>
      <c r="C527" s="233"/>
      <c r="D527" s="212" t="s">
        <v>178</v>
      </c>
      <c r="E527" s="234" t="s">
        <v>19</v>
      </c>
      <c r="F527" s="235" t="s">
        <v>836</v>
      </c>
      <c r="G527" s="233"/>
      <c r="H527" s="236">
        <v>9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178</v>
      </c>
      <c r="AU527" s="242" t="s">
        <v>82</v>
      </c>
      <c r="AV527" s="13" t="s">
        <v>82</v>
      </c>
      <c r="AW527" s="13" t="s">
        <v>33</v>
      </c>
      <c r="AX527" s="13" t="s">
        <v>72</v>
      </c>
      <c r="AY527" s="242" t="s">
        <v>109</v>
      </c>
    </row>
    <row r="528" s="15" customFormat="1">
      <c r="A528" s="15"/>
      <c r="B528" s="253"/>
      <c r="C528" s="254"/>
      <c r="D528" s="212" t="s">
        <v>178</v>
      </c>
      <c r="E528" s="255" t="s">
        <v>19</v>
      </c>
      <c r="F528" s="256" t="s">
        <v>223</v>
      </c>
      <c r="G528" s="254"/>
      <c r="H528" s="257">
        <v>11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3" t="s">
        <v>178</v>
      </c>
      <c r="AU528" s="263" t="s">
        <v>82</v>
      </c>
      <c r="AV528" s="15" t="s">
        <v>114</v>
      </c>
      <c r="AW528" s="15" t="s">
        <v>33</v>
      </c>
      <c r="AX528" s="15" t="s">
        <v>80</v>
      </c>
      <c r="AY528" s="263" t="s">
        <v>109</v>
      </c>
    </row>
    <row r="529" s="2" customFormat="1" ht="16.5" customHeight="1">
      <c r="A529" s="41"/>
      <c r="B529" s="42"/>
      <c r="C529" s="199" t="s">
        <v>837</v>
      </c>
      <c r="D529" s="199" t="s">
        <v>110</v>
      </c>
      <c r="E529" s="200" t="s">
        <v>838</v>
      </c>
      <c r="F529" s="201" t="s">
        <v>839</v>
      </c>
      <c r="G529" s="202" t="s">
        <v>312</v>
      </c>
      <c r="H529" s="203">
        <v>51</v>
      </c>
      <c r="I529" s="204"/>
      <c r="J529" s="205">
        <f>ROUND(I529*H529,2)</f>
        <v>0</v>
      </c>
      <c r="K529" s="201" t="s">
        <v>174</v>
      </c>
      <c r="L529" s="47"/>
      <c r="M529" s="206" t="s">
        <v>19</v>
      </c>
      <c r="N529" s="207" t="s">
        <v>43</v>
      </c>
      <c r="O529" s="87"/>
      <c r="P529" s="208">
        <f>O529*H529</f>
        <v>0</v>
      </c>
      <c r="Q529" s="208">
        <v>1.0000000000000001E-05</v>
      </c>
      <c r="R529" s="208">
        <f>Q529*H529</f>
        <v>0.00051000000000000004</v>
      </c>
      <c r="S529" s="208">
        <v>0</v>
      </c>
      <c r="T529" s="209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0" t="s">
        <v>114</v>
      </c>
      <c r="AT529" s="210" t="s">
        <v>110</v>
      </c>
      <c r="AU529" s="210" t="s">
        <v>82</v>
      </c>
      <c r="AY529" s="20" t="s">
        <v>109</v>
      </c>
      <c r="BE529" s="211">
        <f>IF(N529="základní",J529,0)</f>
        <v>0</v>
      </c>
      <c r="BF529" s="211">
        <f>IF(N529="snížená",J529,0)</f>
        <v>0</v>
      </c>
      <c r="BG529" s="211">
        <f>IF(N529="zákl. přenesená",J529,0)</f>
        <v>0</v>
      </c>
      <c r="BH529" s="211">
        <f>IF(N529="sníž. přenesená",J529,0)</f>
        <v>0</v>
      </c>
      <c r="BI529" s="211">
        <f>IF(N529="nulová",J529,0)</f>
        <v>0</v>
      </c>
      <c r="BJ529" s="20" t="s">
        <v>80</v>
      </c>
      <c r="BK529" s="211">
        <f>ROUND(I529*H529,2)</f>
        <v>0</v>
      </c>
      <c r="BL529" s="20" t="s">
        <v>114</v>
      </c>
      <c r="BM529" s="210" t="s">
        <v>840</v>
      </c>
    </row>
    <row r="530" s="2" customFormat="1">
      <c r="A530" s="41"/>
      <c r="B530" s="42"/>
      <c r="C530" s="43"/>
      <c r="D530" s="230" t="s">
        <v>176</v>
      </c>
      <c r="E530" s="43"/>
      <c r="F530" s="231" t="s">
        <v>841</v>
      </c>
      <c r="G530" s="43"/>
      <c r="H530" s="43"/>
      <c r="I530" s="214"/>
      <c r="J530" s="43"/>
      <c r="K530" s="43"/>
      <c r="L530" s="47"/>
      <c r="M530" s="215"/>
      <c r="N530" s="216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176</v>
      </c>
      <c r="AU530" s="20" t="s">
        <v>82</v>
      </c>
    </row>
    <row r="531" s="13" customFormat="1">
      <c r="A531" s="13"/>
      <c r="B531" s="232"/>
      <c r="C531" s="233"/>
      <c r="D531" s="212" t="s">
        <v>178</v>
      </c>
      <c r="E531" s="234" t="s">
        <v>19</v>
      </c>
      <c r="F531" s="235" t="s">
        <v>842</v>
      </c>
      <c r="G531" s="233"/>
      <c r="H531" s="236">
        <v>51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178</v>
      </c>
      <c r="AU531" s="242" t="s">
        <v>82</v>
      </c>
      <c r="AV531" s="13" t="s">
        <v>82</v>
      </c>
      <c r="AW531" s="13" t="s">
        <v>33</v>
      </c>
      <c r="AX531" s="13" t="s">
        <v>80</v>
      </c>
      <c r="AY531" s="242" t="s">
        <v>109</v>
      </c>
    </row>
    <row r="532" s="2" customFormat="1" ht="16.5" customHeight="1">
      <c r="A532" s="41"/>
      <c r="B532" s="42"/>
      <c r="C532" s="264" t="s">
        <v>843</v>
      </c>
      <c r="D532" s="264" t="s">
        <v>455</v>
      </c>
      <c r="E532" s="265" t="s">
        <v>844</v>
      </c>
      <c r="F532" s="266" t="s">
        <v>845</v>
      </c>
      <c r="G532" s="267" t="s">
        <v>312</v>
      </c>
      <c r="H532" s="268">
        <v>52.530000000000001</v>
      </c>
      <c r="I532" s="269"/>
      <c r="J532" s="270">
        <f>ROUND(I532*H532,2)</f>
        <v>0</v>
      </c>
      <c r="K532" s="266" t="s">
        <v>174</v>
      </c>
      <c r="L532" s="271"/>
      <c r="M532" s="272" t="s">
        <v>19</v>
      </c>
      <c r="N532" s="273" t="s">
        <v>43</v>
      </c>
      <c r="O532" s="87"/>
      <c r="P532" s="208">
        <f>O532*H532</f>
        <v>0</v>
      </c>
      <c r="Q532" s="208">
        <v>0.0043099999999999996</v>
      </c>
      <c r="R532" s="208">
        <f>Q532*H532</f>
        <v>0.22640429999999998</v>
      </c>
      <c r="S532" s="208">
        <v>0</v>
      </c>
      <c r="T532" s="209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0" t="s">
        <v>139</v>
      </c>
      <c r="AT532" s="210" t="s">
        <v>455</v>
      </c>
      <c r="AU532" s="210" t="s">
        <v>82</v>
      </c>
      <c r="AY532" s="20" t="s">
        <v>109</v>
      </c>
      <c r="BE532" s="211">
        <f>IF(N532="základní",J532,0)</f>
        <v>0</v>
      </c>
      <c r="BF532" s="211">
        <f>IF(N532="snížená",J532,0)</f>
        <v>0</v>
      </c>
      <c r="BG532" s="211">
        <f>IF(N532="zákl. přenesená",J532,0)</f>
        <v>0</v>
      </c>
      <c r="BH532" s="211">
        <f>IF(N532="sníž. přenesená",J532,0)</f>
        <v>0</v>
      </c>
      <c r="BI532" s="211">
        <f>IF(N532="nulová",J532,0)</f>
        <v>0</v>
      </c>
      <c r="BJ532" s="20" t="s">
        <v>80</v>
      </c>
      <c r="BK532" s="211">
        <f>ROUND(I532*H532,2)</f>
        <v>0</v>
      </c>
      <c r="BL532" s="20" t="s">
        <v>114</v>
      </c>
      <c r="BM532" s="210" t="s">
        <v>846</v>
      </c>
    </row>
    <row r="533" s="13" customFormat="1">
      <c r="A533" s="13"/>
      <c r="B533" s="232"/>
      <c r="C533" s="233"/>
      <c r="D533" s="212" t="s">
        <v>178</v>
      </c>
      <c r="E533" s="233"/>
      <c r="F533" s="235" t="s">
        <v>847</v>
      </c>
      <c r="G533" s="233"/>
      <c r="H533" s="236">
        <v>52.530000000000001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178</v>
      </c>
      <c r="AU533" s="242" t="s">
        <v>82</v>
      </c>
      <c r="AV533" s="13" t="s">
        <v>82</v>
      </c>
      <c r="AW533" s="13" t="s">
        <v>4</v>
      </c>
      <c r="AX533" s="13" t="s">
        <v>80</v>
      </c>
      <c r="AY533" s="242" t="s">
        <v>109</v>
      </c>
    </row>
    <row r="534" s="2" customFormat="1" ht="16.5" customHeight="1">
      <c r="A534" s="41"/>
      <c r="B534" s="42"/>
      <c r="C534" s="199" t="s">
        <v>848</v>
      </c>
      <c r="D534" s="199" t="s">
        <v>110</v>
      </c>
      <c r="E534" s="200" t="s">
        <v>849</v>
      </c>
      <c r="F534" s="201" t="s">
        <v>850</v>
      </c>
      <c r="G534" s="202" t="s">
        <v>312</v>
      </c>
      <c r="H534" s="203">
        <v>51</v>
      </c>
      <c r="I534" s="204"/>
      <c r="J534" s="205">
        <f>ROUND(I534*H534,2)</f>
        <v>0</v>
      </c>
      <c r="K534" s="201" t="s">
        <v>174</v>
      </c>
      <c r="L534" s="47"/>
      <c r="M534" s="206" t="s">
        <v>19</v>
      </c>
      <c r="N534" s="207" t="s">
        <v>43</v>
      </c>
      <c r="O534" s="87"/>
      <c r="P534" s="208">
        <f>O534*H534</f>
        <v>0</v>
      </c>
      <c r="Q534" s="208">
        <v>0</v>
      </c>
      <c r="R534" s="208">
        <f>Q534*H534</f>
        <v>0</v>
      </c>
      <c r="S534" s="208">
        <v>0</v>
      </c>
      <c r="T534" s="209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0" t="s">
        <v>114</v>
      </c>
      <c r="AT534" s="210" t="s">
        <v>110</v>
      </c>
      <c r="AU534" s="210" t="s">
        <v>82</v>
      </c>
      <c r="AY534" s="20" t="s">
        <v>109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20" t="s">
        <v>80</v>
      </c>
      <c r="BK534" s="211">
        <f>ROUND(I534*H534,2)</f>
        <v>0</v>
      </c>
      <c r="BL534" s="20" t="s">
        <v>114</v>
      </c>
      <c r="BM534" s="210" t="s">
        <v>851</v>
      </c>
    </row>
    <row r="535" s="2" customFormat="1">
      <c r="A535" s="41"/>
      <c r="B535" s="42"/>
      <c r="C535" s="43"/>
      <c r="D535" s="230" t="s">
        <v>176</v>
      </c>
      <c r="E535" s="43"/>
      <c r="F535" s="231" t="s">
        <v>852</v>
      </c>
      <c r="G535" s="43"/>
      <c r="H535" s="43"/>
      <c r="I535" s="214"/>
      <c r="J535" s="43"/>
      <c r="K535" s="43"/>
      <c r="L535" s="47"/>
      <c r="M535" s="215"/>
      <c r="N535" s="216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176</v>
      </c>
      <c r="AU535" s="20" t="s">
        <v>82</v>
      </c>
    </row>
    <row r="536" s="2" customFormat="1" ht="16.5" customHeight="1">
      <c r="A536" s="41"/>
      <c r="B536" s="42"/>
      <c r="C536" s="199" t="s">
        <v>853</v>
      </c>
      <c r="D536" s="199" t="s">
        <v>110</v>
      </c>
      <c r="E536" s="200" t="s">
        <v>854</v>
      </c>
      <c r="F536" s="201" t="s">
        <v>855</v>
      </c>
      <c r="G536" s="202" t="s">
        <v>182</v>
      </c>
      <c r="H536" s="203">
        <v>15</v>
      </c>
      <c r="I536" s="204"/>
      <c r="J536" s="205">
        <f>ROUND(I536*H536,2)</f>
        <v>0</v>
      </c>
      <c r="K536" s="201" t="s">
        <v>174</v>
      </c>
      <c r="L536" s="47"/>
      <c r="M536" s="206" t="s">
        <v>19</v>
      </c>
      <c r="N536" s="207" t="s">
        <v>43</v>
      </c>
      <c r="O536" s="87"/>
      <c r="P536" s="208">
        <f>O536*H536</f>
        <v>0</v>
      </c>
      <c r="Q536" s="208">
        <v>0.45937</v>
      </c>
      <c r="R536" s="208">
        <f>Q536*H536</f>
        <v>6.8905500000000002</v>
      </c>
      <c r="S536" s="208">
        <v>0</v>
      </c>
      <c r="T536" s="209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0" t="s">
        <v>114</v>
      </c>
      <c r="AT536" s="210" t="s">
        <v>110</v>
      </c>
      <c r="AU536" s="210" t="s">
        <v>82</v>
      </c>
      <c r="AY536" s="20" t="s">
        <v>109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20" t="s">
        <v>80</v>
      </c>
      <c r="BK536" s="211">
        <f>ROUND(I536*H536,2)</f>
        <v>0</v>
      </c>
      <c r="BL536" s="20" t="s">
        <v>114</v>
      </c>
      <c r="BM536" s="210" t="s">
        <v>856</v>
      </c>
    </row>
    <row r="537" s="2" customFormat="1">
      <c r="A537" s="41"/>
      <c r="B537" s="42"/>
      <c r="C537" s="43"/>
      <c r="D537" s="230" t="s">
        <v>176</v>
      </c>
      <c r="E537" s="43"/>
      <c r="F537" s="231" t="s">
        <v>857</v>
      </c>
      <c r="G537" s="43"/>
      <c r="H537" s="43"/>
      <c r="I537" s="214"/>
      <c r="J537" s="43"/>
      <c r="K537" s="43"/>
      <c r="L537" s="47"/>
      <c r="M537" s="215"/>
      <c r="N537" s="216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176</v>
      </c>
      <c r="AU537" s="20" t="s">
        <v>82</v>
      </c>
    </row>
    <row r="538" s="2" customFormat="1" ht="24.15" customHeight="1">
      <c r="A538" s="41"/>
      <c r="B538" s="42"/>
      <c r="C538" s="199" t="s">
        <v>858</v>
      </c>
      <c r="D538" s="199" t="s">
        <v>110</v>
      </c>
      <c r="E538" s="200" t="s">
        <v>859</v>
      </c>
      <c r="F538" s="201" t="s">
        <v>860</v>
      </c>
      <c r="G538" s="202" t="s">
        <v>182</v>
      </c>
      <c r="H538" s="203">
        <v>1</v>
      </c>
      <c r="I538" s="204"/>
      <c r="J538" s="205">
        <f>ROUND(I538*H538,2)</f>
        <v>0</v>
      </c>
      <c r="K538" s="201" t="s">
        <v>174</v>
      </c>
      <c r="L538" s="47"/>
      <c r="M538" s="206" t="s">
        <v>19</v>
      </c>
      <c r="N538" s="207" t="s">
        <v>43</v>
      </c>
      <c r="O538" s="87"/>
      <c r="P538" s="208">
        <f>O538*H538</f>
        <v>0</v>
      </c>
      <c r="Q538" s="208">
        <v>0.040050000000000002</v>
      </c>
      <c r="R538" s="208">
        <f>Q538*H538</f>
        <v>0.040050000000000002</v>
      </c>
      <c r="S538" s="208">
        <v>0</v>
      </c>
      <c r="T538" s="209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0" t="s">
        <v>114</v>
      </c>
      <c r="AT538" s="210" t="s">
        <v>110</v>
      </c>
      <c r="AU538" s="210" t="s">
        <v>82</v>
      </c>
      <c r="AY538" s="20" t="s">
        <v>109</v>
      </c>
      <c r="BE538" s="211">
        <f>IF(N538="základní",J538,0)</f>
        <v>0</v>
      </c>
      <c r="BF538" s="211">
        <f>IF(N538="snížená",J538,0)</f>
        <v>0</v>
      </c>
      <c r="BG538" s="211">
        <f>IF(N538="zákl. přenesená",J538,0)</f>
        <v>0</v>
      </c>
      <c r="BH538" s="211">
        <f>IF(N538="sníž. přenesená",J538,0)</f>
        <v>0</v>
      </c>
      <c r="BI538" s="211">
        <f>IF(N538="nulová",J538,0)</f>
        <v>0</v>
      </c>
      <c r="BJ538" s="20" t="s">
        <v>80</v>
      </c>
      <c r="BK538" s="211">
        <f>ROUND(I538*H538,2)</f>
        <v>0</v>
      </c>
      <c r="BL538" s="20" t="s">
        <v>114</v>
      </c>
      <c r="BM538" s="210" t="s">
        <v>861</v>
      </c>
    </row>
    <row r="539" s="2" customFormat="1">
      <c r="A539" s="41"/>
      <c r="B539" s="42"/>
      <c r="C539" s="43"/>
      <c r="D539" s="230" t="s">
        <v>176</v>
      </c>
      <c r="E539" s="43"/>
      <c r="F539" s="231" t="s">
        <v>862</v>
      </c>
      <c r="G539" s="43"/>
      <c r="H539" s="43"/>
      <c r="I539" s="214"/>
      <c r="J539" s="43"/>
      <c r="K539" s="43"/>
      <c r="L539" s="47"/>
      <c r="M539" s="215"/>
      <c r="N539" s="216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176</v>
      </c>
      <c r="AU539" s="20" t="s">
        <v>82</v>
      </c>
    </row>
    <row r="540" s="14" customFormat="1">
      <c r="A540" s="14"/>
      <c r="B540" s="243"/>
      <c r="C540" s="244"/>
      <c r="D540" s="212" t="s">
        <v>178</v>
      </c>
      <c r="E540" s="245" t="s">
        <v>19</v>
      </c>
      <c r="F540" s="246" t="s">
        <v>863</v>
      </c>
      <c r="G540" s="244"/>
      <c r="H540" s="245" t="s">
        <v>19</v>
      </c>
      <c r="I540" s="247"/>
      <c r="J540" s="244"/>
      <c r="K540" s="244"/>
      <c r="L540" s="248"/>
      <c r="M540" s="249"/>
      <c r="N540" s="250"/>
      <c r="O540" s="250"/>
      <c r="P540" s="250"/>
      <c r="Q540" s="250"/>
      <c r="R540" s="250"/>
      <c r="S540" s="250"/>
      <c r="T540" s="25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2" t="s">
        <v>178</v>
      </c>
      <c r="AU540" s="252" t="s">
        <v>82</v>
      </c>
      <c r="AV540" s="14" t="s">
        <v>80</v>
      </c>
      <c r="AW540" s="14" t="s">
        <v>33</v>
      </c>
      <c r="AX540" s="14" t="s">
        <v>72</v>
      </c>
      <c r="AY540" s="252" t="s">
        <v>109</v>
      </c>
    </row>
    <row r="541" s="13" customFormat="1">
      <c r="A541" s="13"/>
      <c r="B541" s="232"/>
      <c r="C541" s="233"/>
      <c r="D541" s="212" t="s">
        <v>178</v>
      </c>
      <c r="E541" s="234" t="s">
        <v>19</v>
      </c>
      <c r="F541" s="235" t="s">
        <v>80</v>
      </c>
      <c r="G541" s="233"/>
      <c r="H541" s="236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178</v>
      </c>
      <c r="AU541" s="242" t="s">
        <v>82</v>
      </c>
      <c r="AV541" s="13" t="s">
        <v>82</v>
      </c>
      <c r="AW541" s="13" t="s">
        <v>33</v>
      </c>
      <c r="AX541" s="13" t="s">
        <v>80</v>
      </c>
      <c r="AY541" s="242" t="s">
        <v>109</v>
      </c>
    </row>
    <row r="542" s="2" customFormat="1" ht="24.15" customHeight="1">
      <c r="A542" s="41"/>
      <c r="B542" s="42"/>
      <c r="C542" s="199" t="s">
        <v>864</v>
      </c>
      <c r="D542" s="199" t="s">
        <v>110</v>
      </c>
      <c r="E542" s="200" t="s">
        <v>865</v>
      </c>
      <c r="F542" s="201" t="s">
        <v>866</v>
      </c>
      <c r="G542" s="202" t="s">
        <v>182</v>
      </c>
      <c r="H542" s="203">
        <v>1</v>
      </c>
      <c r="I542" s="204"/>
      <c r="J542" s="205">
        <f>ROUND(I542*H542,2)</f>
        <v>0</v>
      </c>
      <c r="K542" s="201" t="s">
        <v>174</v>
      </c>
      <c r="L542" s="47"/>
      <c r="M542" s="206" t="s">
        <v>19</v>
      </c>
      <c r="N542" s="207" t="s">
        <v>43</v>
      </c>
      <c r="O542" s="87"/>
      <c r="P542" s="208">
        <f>O542*H542</f>
        <v>0</v>
      </c>
      <c r="Q542" s="208">
        <v>0.00396</v>
      </c>
      <c r="R542" s="208">
        <f>Q542*H542</f>
        <v>0.00396</v>
      </c>
      <c r="S542" s="208">
        <v>0</v>
      </c>
      <c r="T542" s="209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0" t="s">
        <v>114</v>
      </c>
      <c r="AT542" s="210" t="s">
        <v>110</v>
      </c>
      <c r="AU542" s="210" t="s">
        <v>82</v>
      </c>
      <c r="AY542" s="20" t="s">
        <v>109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20" t="s">
        <v>80</v>
      </c>
      <c r="BK542" s="211">
        <f>ROUND(I542*H542,2)</f>
        <v>0</v>
      </c>
      <c r="BL542" s="20" t="s">
        <v>114</v>
      </c>
      <c r="BM542" s="210" t="s">
        <v>867</v>
      </c>
    </row>
    <row r="543" s="2" customFormat="1">
      <c r="A543" s="41"/>
      <c r="B543" s="42"/>
      <c r="C543" s="43"/>
      <c r="D543" s="230" t="s">
        <v>176</v>
      </c>
      <c r="E543" s="43"/>
      <c r="F543" s="231" t="s">
        <v>868</v>
      </c>
      <c r="G543" s="43"/>
      <c r="H543" s="43"/>
      <c r="I543" s="214"/>
      <c r="J543" s="43"/>
      <c r="K543" s="43"/>
      <c r="L543" s="47"/>
      <c r="M543" s="215"/>
      <c r="N543" s="216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176</v>
      </c>
      <c r="AU543" s="20" t="s">
        <v>82</v>
      </c>
    </row>
    <row r="544" s="2" customFormat="1" ht="24.15" customHeight="1">
      <c r="A544" s="41"/>
      <c r="B544" s="42"/>
      <c r="C544" s="199" t="s">
        <v>869</v>
      </c>
      <c r="D544" s="199" t="s">
        <v>110</v>
      </c>
      <c r="E544" s="200" t="s">
        <v>870</v>
      </c>
      <c r="F544" s="201" t="s">
        <v>871</v>
      </c>
      <c r="G544" s="202" t="s">
        <v>182</v>
      </c>
      <c r="H544" s="203">
        <v>1</v>
      </c>
      <c r="I544" s="204"/>
      <c r="J544" s="205">
        <f>ROUND(I544*H544,2)</f>
        <v>0</v>
      </c>
      <c r="K544" s="201" t="s">
        <v>174</v>
      </c>
      <c r="L544" s="47"/>
      <c r="M544" s="206" t="s">
        <v>19</v>
      </c>
      <c r="N544" s="207" t="s">
        <v>43</v>
      </c>
      <c r="O544" s="87"/>
      <c r="P544" s="208">
        <f>O544*H544</f>
        <v>0</v>
      </c>
      <c r="Q544" s="208">
        <v>0</v>
      </c>
      <c r="R544" s="208">
        <f>Q544*H544</f>
        <v>0</v>
      </c>
      <c r="S544" s="208">
        <v>0</v>
      </c>
      <c r="T544" s="209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0" t="s">
        <v>114</v>
      </c>
      <c r="AT544" s="210" t="s">
        <v>110</v>
      </c>
      <c r="AU544" s="210" t="s">
        <v>82</v>
      </c>
      <c r="AY544" s="20" t="s">
        <v>109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20" t="s">
        <v>80</v>
      </c>
      <c r="BK544" s="211">
        <f>ROUND(I544*H544,2)</f>
        <v>0</v>
      </c>
      <c r="BL544" s="20" t="s">
        <v>114</v>
      </c>
      <c r="BM544" s="210" t="s">
        <v>872</v>
      </c>
    </row>
    <row r="545" s="2" customFormat="1">
      <c r="A545" s="41"/>
      <c r="B545" s="42"/>
      <c r="C545" s="43"/>
      <c r="D545" s="230" t="s">
        <v>176</v>
      </c>
      <c r="E545" s="43"/>
      <c r="F545" s="231" t="s">
        <v>873</v>
      </c>
      <c r="G545" s="43"/>
      <c r="H545" s="43"/>
      <c r="I545" s="214"/>
      <c r="J545" s="43"/>
      <c r="K545" s="43"/>
      <c r="L545" s="47"/>
      <c r="M545" s="215"/>
      <c r="N545" s="216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176</v>
      </c>
      <c r="AU545" s="20" t="s">
        <v>82</v>
      </c>
    </row>
    <row r="546" s="2" customFormat="1" ht="24.15" customHeight="1">
      <c r="A546" s="41"/>
      <c r="B546" s="42"/>
      <c r="C546" s="199" t="s">
        <v>874</v>
      </c>
      <c r="D546" s="199" t="s">
        <v>110</v>
      </c>
      <c r="E546" s="200" t="s">
        <v>875</v>
      </c>
      <c r="F546" s="201" t="s">
        <v>876</v>
      </c>
      <c r="G546" s="202" t="s">
        <v>182</v>
      </c>
      <c r="H546" s="203">
        <v>1</v>
      </c>
      <c r="I546" s="204"/>
      <c r="J546" s="205">
        <f>ROUND(I546*H546,2)</f>
        <v>0</v>
      </c>
      <c r="K546" s="201" t="s">
        <v>174</v>
      </c>
      <c r="L546" s="47"/>
      <c r="M546" s="206" t="s">
        <v>19</v>
      </c>
      <c r="N546" s="207" t="s">
        <v>43</v>
      </c>
      <c r="O546" s="87"/>
      <c r="P546" s="208">
        <f>O546*H546</f>
        <v>0</v>
      </c>
      <c r="Q546" s="208">
        <v>0.037249999999999998</v>
      </c>
      <c r="R546" s="208">
        <f>Q546*H546</f>
        <v>0.037249999999999998</v>
      </c>
      <c r="S546" s="208">
        <v>0</v>
      </c>
      <c r="T546" s="209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0" t="s">
        <v>114</v>
      </c>
      <c r="AT546" s="210" t="s">
        <v>110</v>
      </c>
      <c r="AU546" s="210" t="s">
        <v>82</v>
      </c>
      <c r="AY546" s="20" t="s">
        <v>109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20" t="s">
        <v>80</v>
      </c>
      <c r="BK546" s="211">
        <f>ROUND(I546*H546,2)</f>
        <v>0</v>
      </c>
      <c r="BL546" s="20" t="s">
        <v>114</v>
      </c>
      <c r="BM546" s="210" t="s">
        <v>877</v>
      </c>
    </row>
    <row r="547" s="2" customFormat="1">
      <c r="A547" s="41"/>
      <c r="B547" s="42"/>
      <c r="C547" s="43"/>
      <c r="D547" s="230" t="s">
        <v>176</v>
      </c>
      <c r="E547" s="43"/>
      <c r="F547" s="231" t="s">
        <v>878</v>
      </c>
      <c r="G547" s="43"/>
      <c r="H547" s="43"/>
      <c r="I547" s="214"/>
      <c r="J547" s="43"/>
      <c r="K547" s="43"/>
      <c r="L547" s="47"/>
      <c r="M547" s="215"/>
      <c r="N547" s="216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176</v>
      </c>
      <c r="AU547" s="20" t="s">
        <v>82</v>
      </c>
    </row>
    <row r="548" s="2" customFormat="1" ht="16.5" customHeight="1">
      <c r="A548" s="41"/>
      <c r="B548" s="42"/>
      <c r="C548" s="199" t="s">
        <v>879</v>
      </c>
      <c r="D548" s="199" t="s">
        <v>110</v>
      </c>
      <c r="E548" s="200" t="s">
        <v>880</v>
      </c>
      <c r="F548" s="201" t="s">
        <v>881</v>
      </c>
      <c r="G548" s="202" t="s">
        <v>182</v>
      </c>
      <c r="H548" s="203">
        <v>15</v>
      </c>
      <c r="I548" s="204"/>
      <c r="J548" s="205">
        <f>ROUND(I548*H548,2)</f>
        <v>0</v>
      </c>
      <c r="K548" s="201" t="s">
        <v>174</v>
      </c>
      <c r="L548" s="47"/>
      <c r="M548" s="206" t="s">
        <v>19</v>
      </c>
      <c r="N548" s="207" t="s">
        <v>43</v>
      </c>
      <c r="O548" s="87"/>
      <c r="P548" s="208">
        <f>O548*H548</f>
        <v>0</v>
      </c>
      <c r="Q548" s="208">
        <v>0.12526000000000001</v>
      </c>
      <c r="R548" s="208">
        <f>Q548*H548</f>
        <v>1.8789000000000002</v>
      </c>
      <c r="S548" s="208">
        <v>0</v>
      </c>
      <c r="T548" s="209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0" t="s">
        <v>114</v>
      </c>
      <c r="AT548" s="210" t="s">
        <v>110</v>
      </c>
      <c r="AU548" s="210" t="s">
        <v>82</v>
      </c>
      <c r="AY548" s="20" t="s">
        <v>109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20" t="s">
        <v>80</v>
      </c>
      <c r="BK548" s="211">
        <f>ROUND(I548*H548,2)</f>
        <v>0</v>
      </c>
      <c r="BL548" s="20" t="s">
        <v>114</v>
      </c>
      <c r="BM548" s="210" t="s">
        <v>882</v>
      </c>
    </row>
    <row r="549" s="2" customFormat="1">
      <c r="A549" s="41"/>
      <c r="B549" s="42"/>
      <c r="C549" s="43"/>
      <c r="D549" s="230" t="s">
        <v>176</v>
      </c>
      <c r="E549" s="43"/>
      <c r="F549" s="231" t="s">
        <v>883</v>
      </c>
      <c r="G549" s="43"/>
      <c r="H549" s="43"/>
      <c r="I549" s="214"/>
      <c r="J549" s="43"/>
      <c r="K549" s="43"/>
      <c r="L549" s="47"/>
      <c r="M549" s="215"/>
      <c r="N549" s="216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176</v>
      </c>
      <c r="AU549" s="20" t="s">
        <v>82</v>
      </c>
    </row>
    <row r="550" s="2" customFormat="1" ht="16.5" customHeight="1">
      <c r="A550" s="41"/>
      <c r="B550" s="42"/>
      <c r="C550" s="264" t="s">
        <v>884</v>
      </c>
      <c r="D550" s="264" t="s">
        <v>455</v>
      </c>
      <c r="E550" s="265" t="s">
        <v>885</v>
      </c>
      <c r="F550" s="266" t="s">
        <v>886</v>
      </c>
      <c r="G550" s="267" t="s">
        <v>182</v>
      </c>
      <c r="H550" s="268">
        <v>15</v>
      </c>
      <c r="I550" s="269"/>
      <c r="J550" s="270">
        <f>ROUND(I550*H550,2)</f>
        <v>0</v>
      </c>
      <c r="K550" s="266" t="s">
        <v>174</v>
      </c>
      <c r="L550" s="271"/>
      <c r="M550" s="272" t="s">
        <v>19</v>
      </c>
      <c r="N550" s="273" t="s">
        <v>43</v>
      </c>
      <c r="O550" s="87"/>
      <c r="P550" s="208">
        <f>O550*H550</f>
        <v>0</v>
      </c>
      <c r="Q550" s="208">
        <v>0.071999999999999995</v>
      </c>
      <c r="R550" s="208">
        <f>Q550*H550</f>
        <v>1.0799999999999999</v>
      </c>
      <c r="S550" s="208">
        <v>0</v>
      </c>
      <c r="T550" s="209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0" t="s">
        <v>139</v>
      </c>
      <c r="AT550" s="210" t="s">
        <v>455</v>
      </c>
      <c r="AU550" s="210" t="s">
        <v>82</v>
      </c>
      <c r="AY550" s="20" t="s">
        <v>109</v>
      </c>
      <c r="BE550" s="211">
        <f>IF(N550="základní",J550,0)</f>
        <v>0</v>
      </c>
      <c r="BF550" s="211">
        <f>IF(N550="snížená",J550,0)</f>
        <v>0</v>
      </c>
      <c r="BG550" s="211">
        <f>IF(N550="zákl. přenesená",J550,0)</f>
        <v>0</v>
      </c>
      <c r="BH550" s="211">
        <f>IF(N550="sníž. přenesená",J550,0)</f>
        <v>0</v>
      </c>
      <c r="BI550" s="211">
        <f>IF(N550="nulová",J550,0)</f>
        <v>0</v>
      </c>
      <c r="BJ550" s="20" t="s">
        <v>80</v>
      </c>
      <c r="BK550" s="211">
        <f>ROUND(I550*H550,2)</f>
        <v>0</v>
      </c>
      <c r="BL550" s="20" t="s">
        <v>114</v>
      </c>
      <c r="BM550" s="210" t="s">
        <v>887</v>
      </c>
    </row>
    <row r="551" s="2" customFormat="1" ht="16.5" customHeight="1">
      <c r="A551" s="41"/>
      <c r="B551" s="42"/>
      <c r="C551" s="199" t="s">
        <v>888</v>
      </c>
      <c r="D551" s="199" t="s">
        <v>110</v>
      </c>
      <c r="E551" s="200" t="s">
        <v>889</v>
      </c>
      <c r="F551" s="201" t="s">
        <v>890</v>
      </c>
      <c r="G551" s="202" t="s">
        <v>182</v>
      </c>
      <c r="H551" s="203">
        <v>15</v>
      </c>
      <c r="I551" s="204"/>
      <c r="J551" s="205">
        <f>ROUND(I551*H551,2)</f>
        <v>0</v>
      </c>
      <c r="K551" s="201" t="s">
        <v>174</v>
      </c>
      <c r="L551" s="47"/>
      <c r="M551" s="206" t="s">
        <v>19</v>
      </c>
      <c r="N551" s="207" t="s">
        <v>43</v>
      </c>
      <c r="O551" s="87"/>
      <c r="P551" s="208">
        <f>O551*H551</f>
        <v>0</v>
      </c>
      <c r="Q551" s="208">
        <v>0.02972</v>
      </c>
      <c r="R551" s="208">
        <f>Q551*H551</f>
        <v>0.44579999999999997</v>
      </c>
      <c r="S551" s="208">
        <v>0</v>
      </c>
      <c r="T551" s="209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0" t="s">
        <v>114</v>
      </c>
      <c r="AT551" s="210" t="s">
        <v>110</v>
      </c>
      <c r="AU551" s="210" t="s">
        <v>82</v>
      </c>
      <c r="AY551" s="20" t="s">
        <v>109</v>
      </c>
      <c r="BE551" s="211">
        <f>IF(N551="základní",J551,0)</f>
        <v>0</v>
      </c>
      <c r="BF551" s="211">
        <f>IF(N551="snížená",J551,0)</f>
        <v>0</v>
      </c>
      <c r="BG551" s="211">
        <f>IF(N551="zákl. přenesená",J551,0)</f>
        <v>0</v>
      </c>
      <c r="BH551" s="211">
        <f>IF(N551="sníž. přenesená",J551,0)</f>
        <v>0</v>
      </c>
      <c r="BI551" s="211">
        <f>IF(N551="nulová",J551,0)</f>
        <v>0</v>
      </c>
      <c r="BJ551" s="20" t="s">
        <v>80</v>
      </c>
      <c r="BK551" s="211">
        <f>ROUND(I551*H551,2)</f>
        <v>0</v>
      </c>
      <c r="BL551" s="20" t="s">
        <v>114</v>
      </c>
      <c r="BM551" s="210" t="s">
        <v>891</v>
      </c>
    </row>
    <row r="552" s="2" customFormat="1">
      <c r="A552" s="41"/>
      <c r="B552" s="42"/>
      <c r="C552" s="43"/>
      <c r="D552" s="230" t="s">
        <v>176</v>
      </c>
      <c r="E552" s="43"/>
      <c r="F552" s="231" t="s">
        <v>892</v>
      </c>
      <c r="G552" s="43"/>
      <c r="H552" s="43"/>
      <c r="I552" s="214"/>
      <c r="J552" s="43"/>
      <c r="K552" s="43"/>
      <c r="L552" s="47"/>
      <c r="M552" s="215"/>
      <c r="N552" s="216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176</v>
      </c>
      <c r="AU552" s="20" t="s">
        <v>82</v>
      </c>
    </row>
    <row r="553" s="2" customFormat="1" ht="21.75" customHeight="1">
      <c r="A553" s="41"/>
      <c r="B553" s="42"/>
      <c r="C553" s="264" t="s">
        <v>893</v>
      </c>
      <c r="D553" s="264" t="s">
        <v>455</v>
      </c>
      <c r="E553" s="265" t="s">
        <v>894</v>
      </c>
      <c r="F553" s="266" t="s">
        <v>895</v>
      </c>
      <c r="G553" s="267" t="s">
        <v>182</v>
      </c>
      <c r="H553" s="268">
        <v>15</v>
      </c>
      <c r="I553" s="269"/>
      <c r="J553" s="270">
        <f>ROUND(I553*H553,2)</f>
        <v>0</v>
      </c>
      <c r="K553" s="266" t="s">
        <v>174</v>
      </c>
      <c r="L553" s="271"/>
      <c r="M553" s="272" t="s">
        <v>19</v>
      </c>
      <c r="N553" s="273" t="s">
        <v>43</v>
      </c>
      <c r="O553" s="87"/>
      <c r="P553" s="208">
        <f>O553*H553</f>
        <v>0</v>
      </c>
      <c r="Q553" s="208">
        <v>0.17499999999999999</v>
      </c>
      <c r="R553" s="208">
        <f>Q553*H553</f>
        <v>2.625</v>
      </c>
      <c r="S553" s="208">
        <v>0</v>
      </c>
      <c r="T553" s="209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0" t="s">
        <v>139</v>
      </c>
      <c r="AT553" s="210" t="s">
        <v>455</v>
      </c>
      <c r="AU553" s="210" t="s">
        <v>82</v>
      </c>
      <c r="AY553" s="20" t="s">
        <v>109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20" t="s">
        <v>80</v>
      </c>
      <c r="BK553" s="211">
        <f>ROUND(I553*H553,2)</f>
        <v>0</v>
      </c>
      <c r="BL553" s="20" t="s">
        <v>114</v>
      </c>
      <c r="BM553" s="210" t="s">
        <v>896</v>
      </c>
    </row>
    <row r="554" s="2" customFormat="1" ht="16.5" customHeight="1">
      <c r="A554" s="41"/>
      <c r="B554" s="42"/>
      <c r="C554" s="199" t="s">
        <v>897</v>
      </c>
      <c r="D554" s="199" t="s">
        <v>110</v>
      </c>
      <c r="E554" s="200" t="s">
        <v>898</v>
      </c>
      <c r="F554" s="201" t="s">
        <v>899</v>
      </c>
      <c r="G554" s="202" t="s">
        <v>182</v>
      </c>
      <c r="H554" s="203">
        <v>4</v>
      </c>
      <c r="I554" s="204"/>
      <c r="J554" s="205">
        <f>ROUND(I554*H554,2)</f>
        <v>0</v>
      </c>
      <c r="K554" s="201" t="s">
        <v>174</v>
      </c>
      <c r="L554" s="47"/>
      <c r="M554" s="206" t="s">
        <v>19</v>
      </c>
      <c r="N554" s="207" t="s">
        <v>43</v>
      </c>
      <c r="O554" s="87"/>
      <c r="P554" s="208">
        <f>O554*H554</f>
        <v>0</v>
      </c>
      <c r="Q554" s="208">
        <v>0.02972</v>
      </c>
      <c r="R554" s="208">
        <f>Q554*H554</f>
        <v>0.11888</v>
      </c>
      <c r="S554" s="208">
        <v>0</v>
      </c>
      <c r="T554" s="209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0" t="s">
        <v>114</v>
      </c>
      <c r="AT554" s="210" t="s">
        <v>110</v>
      </c>
      <c r="AU554" s="210" t="s">
        <v>82</v>
      </c>
      <c r="AY554" s="20" t="s">
        <v>109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20" t="s">
        <v>80</v>
      </c>
      <c r="BK554" s="211">
        <f>ROUND(I554*H554,2)</f>
        <v>0</v>
      </c>
      <c r="BL554" s="20" t="s">
        <v>114</v>
      </c>
      <c r="BM554" s="210" t="s">
        <v>900</v>
      </c>
    </row>
    <row r="555" s="2" customFormat="1">
      <c r="A555" s="41"/>
      <c r="B555" s="42"/>
      <c r="C555" s="43"/>
      <c r="D555" s="230" t="s">
        <v>176</v>
      </c>
      <c r="E555" s="43"/>
      <c r="F555" s="231" t="s">
        <v>901</v>
      </c>
      <c r="G555" s="43"/>
      <c r="H555" s="43"/>
      <c r="I555" s="214"/>
      <c r="J555" s="43"/>
      <c r="K555" s="43"/>
      <c r="L555" s="47"/>
      <c r="M555" s="215"/>
      <c r="N555" s="216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176</v>
      </c>
      <c r="AU555" s="20" t="s">
        <v>82</v>
      </c>
    </row>
    <row r="556" s="2" customFormat="1" ht="16.5" customHeight="1">
      <c r="A556" s="41"/>
      <c r="B556" s="42"/>
      <c r="C556" s="264" t="s">
        <v>902</v>
      </c>
      <c r="D556" s="264" t="s">
        <v>455</v>
      </c>
      <c r="E556" s="265" t="s">
        <v>903</v>
      </c>
      <c r="F556" s="266" t="s">
        <v>904</v>
      </c>
      <c r="G556" s="267" t="s">
        <v>182</v>
      </c>
      <c r="H556" s="268">
        <v>4</v>
      </c>
      <c r="I556" s="269"/>
      <c r="J556" s="270">
        <f>ROUND(I556*H556,2)</f>
        <v>0</v>
      </c>
      <c r="K556" s="266" t="s">
        <v>174</v>
      </c>
      <c r="L556" s="271"/>
      <c r="M556" s="272" t="s">
        <v>19</v>
      </c>
      <c r="N556" s="273" t="s">
        <v>43</v>
      </c>
      <c r="O556" s="87"/>
      <c r="P556" s="208">
        <f>O556*H556</f>
        <v>0</v>
      </c>
      <c r="Q556" s="208">
        <v>0.058000000000000003</v>
      </c>
      <c r="R556" s="208">
        <f>Q556*H556</f>
        <v>0.23200000000000001</v>
      </c>
      <c r="S556" s="208">
        <v>0</v>
      </c>
      <c r="T556" s="209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0" t="s">
        <v>139</v>
      </c>
      <c r="AT556" s="210" t="s">
        <v>455</v>
      </c>
      <c r="AU556" s="210" t="s">
        <v>82</v>
      </c>
      <c r="AY556" s="20" t="s">
        <v>109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20" t="s">
        <v>80</v>
      </c>
      <c r="BK556" s="211">
        <f>ROUND(I556*H556,2)</f>
        <v>0</v>
      </c>
      <c r="BL556" s="20" t="s">
        <v>114</v>
      </c>
      <c r="BM556" s="210" t="s">
        <v>905</v>
      </c>
    </row>
    <row r="557" s="2" customFormat="1" ht="16.5" customHeight="1">
      <c r="A557" s="41"/>
      <c r="B557" s="42"/>
      <c r="C557" s="199" t="s">
        <v>906</v>
      </c>
      <c r="D557" s="199" t="s">
        <v>110</v>
      </c>
      <c r="E557" s="200" t="s">
        <v>907</v>
      </c>
      <c r="F557" s="201" t="s">
        <v>908</v>
      </c>
      <c r="G557" s="202" t="s">
        <v>182</v>
      </c>
      <c r="H557" s="203">
        <v>11</v>
      </c>
      <c r="I557" s="204"/>
      <c r="J557" s="205">
        <f>ROUND(I557*H557,2)</f>
        <v>0</v>
      </c>
      <c r="K557" s="201" t="s">
        <v>174</v>
      </c>
      <c r="L557" s="47"/>
      <c r="M557" s="206" t="s">
        <v>19</v>
      </c>
      <c r="N557" s="207" t="s">
        <v>43</v>
      </c>
      <c r="O557" s="87"/>
      <c r="P557" s="208">
        <f>O557*H557</f>
        <v>0</v>
      </c>
      <c r="Q557" s="208">
        <v>0.02972</v>
      </c>
      <c r="R557" s="208">
        <f>Q557*H557</f>
        <v>0.32691999999999999</v>
      </c>
      <c r="S557" s="208">
        <v>0</v>
      </c>
      <c r="T557" s="209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0" t="s">
        <v>114</v>
      </c>
      <c r="AT557" s="210" t="s">
        <v>110</v>
      </c>
      <c r="AU557" s="210" t="s">
        <v>82</v>
      </c>
      <c r="AY557" s="20" t="s">
        <v>109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20" t="s">
        <v>80</v>
      </c>
      <c r="BK557" s="211">
        <f>ROUND(I557*H557,2)</f>
        <v>0</v>
      </c>
      <c r="BL557" s="20" t="s">
        <v>114</v>
      </c>
      <c r="BM557" s="210" t="s">
        <v>909</v>
      </c>
    </row>
    <row r="558" s="2" customFormat="1">
      <c r="A558" s="41"/>
      <c r="B558" s="42"/>
      <c r="C558" s="43"/>
      <c r="D558" s="230" t="s">
        <v>176</v>
      </c>
      <c r="E558" s="43"/>
      <c r="F558" s="231" t="s">
        <v>910</v>
      </c>
      <c r="G558" s="43"/>
      <c r="H558" s="43"/>
      <c r="I558" s="214"/>
      <c r="J558" s="43"/>
      <c r="K558" s="43"/>
      <c r="L558" s="47"/>
      <c r="M558" s="215"/>
      <c r="N558" s="216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176</v>
      </c>
      <c r="AU558" s="20" t="s">
        <v>82</v>
      </c>
    </row>
    <row r="559" s="2" customFormat="1" ht="16.5" customHeight="1">
      <c r="A559" s="41"/>
      <c r="B559" s="42"/>
      <c r="C559" s="264" t="s">
        <v>911</v>
      </c>
      <c r="D559" s="264" t="s">
        <v>455</v>
      </c>
      <c r="E559" s="265" t="s">
        <v>912</v>
      </c>
      <c r="F559" s="266" t="s">
        <v>913</v>
      </c>
      <c r="G559" s="267" t="s">
        <v>182</v>
      </c>
      <c r="H559" s="268">
        <v>11</v>
      </c>
      <c r="I559" s="269"/>
      <c r="J559" s="270">
        <f>ROUND(I559*H559,2)</f>
        <v>0</v>
      </c>
      <c r="K559" s="266" t="s">
        <v>174</v>
      </c>
      <c r="L559" s="271"/>
      <c r="M559" s="272" t="s">
        <v>19</v>
      </c>
      <c r="N559" s="273" t="s">
        <v>43</v>
      </c>
      <c r="O559" s="87"/>
      <c r="P559" s="208">
        <f>O559*H559</f>
        <v>0</v>
      </c>
      <c r="Q559" s="208">
        <v>0.111</v>
      </c>
      <c r="R559" s="208">
        <f>Q559*H559</f>
        <v>1.2210000000000001</v>
      </c>
      <c r="S559" s="208">
        <v>0</v>
      </c>
      <c r="T559" s="209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0" t="s">
        <v>139</v>
      </c>
      <c r="AT559" s="210" t="s">
        <v>455</v>
      </c>
      <c r="AU559" s="210" t="s">
        <v>82</v>
      </c>
      <c r="AY559" s="20" t="s">
        <v>109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20" t="s">
        <v>80</v>
      </c>
      <c r="BK559" s="211">
        <f>ROUND(I559*H559,2)</f>
        <v>0</v>
      </c>
      <c r="BL559" s="20" t="s">
        <v>114</v>
      </c>
      <c r="BM559" s="210" t="s">
        <v>914</v>
      </c>
    </row>
    <row r="560" s="2" customFormat="1" ht="16.5" customHeight="1">
      <c r="A560" s="41"/>
      <c r="B560" s="42"/>
      <c r="C560" s="199" t="s">
        <v>915</v>
      </c>
      <c r="D560" s="199" t="s">
        <v>110</v>
      </c>
      <c r="E560" s="200" t="s">
        <v>916</v>
      </c>
      <c r="F560" s="201" t="s">
        <v>917</v>
      </c>
      <c r="G560" s="202" t="s">
        <v>182</v>
      </c>
      <c r="H560" s="203">
        <v>15</v>
      </c>
      <c r="I560" s="204"/>
      <c r="J560" s="205">
        <f>ROUND(I560*H560,2)</f>
        <v>0</v>
      </c>
      <c r="K560" s="201" t="s">
        <v>174</v>
      </c>
      <c r="L560" s="47"/>
      <c r="M560" s="206" t="s">
        <v>19</v>
      </c>
      <c r="N560" s="207" t="s">
        <v>43</v>
      </c>
      <c r="O560" s="87"/>
      <c r="P560" s="208">
        <f>O560*H560</f>
        <v>0</v>
      </c>
      <c r="Q560" s="208">
        <v>0.21734000000000001</v>
      </c>
      <c r="R560" s="208">
        <f>Q560*H560</f>
        <v>3.2601</v>
      </c>
      <c r="S560" s="208">
        <v>0</v>
      </c>
      <c r="T560" s="209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0" t="s">
        <v>114</v>
      </c>
      <c r="AT560" s="210" t="s">
        <v>110</v>
      </c>
      <c r="AU560" s="210" t="s">
        <v>82</v>
      </c>
      <c r="AY560" s="20" t="s">
        <v>109</v>
      </c>
      <c r="BE560" s="211">
        <f>IF(N560="základní",J560,0)</f>
        <v>0</v>
      </c>
      <c r="BF560" s="211">
        <f>IF(N560="snížená",J560,0)</f>
        <v>0</v>
      </c>
      <c r="BG560" s="211">
        <f>IF(N560="zákl. přenesená",J560,0)</f>
        <v>0</v>
      </c>
      <c r="BH560" s="211">
        <f>IF(N560="sníž. přenesená",J560,0)</f>
        <v>0</v>
      </c>
      <c r="BI560" s="211">
        <f>IF(N560="nulová",J560,0)</f>
        <v>0</v>
      </c>
      <c r="BJ560" s="20" t="s">
        <v>80</v>
      </c>
      <c r="BK560" s="211">
        <f>ROUND(I560*H560,2)</f>
        <v>0</v>
      </c>
      <c r="BL560" s="20" t="s">
        <v>114</v>
      </c>
      <c r="BM560" s="210" t="s">
        <v>918</v>
      </c>
    </row>
    <row r="561" s="2" customFormat="1">
      <c r="A561" s="41"/>
      <c r="B561" s="42"/>
      <c r="C561" s="43"/>
      <c r="D561" s="230" t="s">
        <v>176</v>
      </c>
      <c r="E561" s="43"/>
      <c r="F561" s="231" t="s">
        <v>919</v>
      </c>
      <c r="G561" s="43"/>
      <c r="H561" s="43"/>
      <c r="I561" s="214"/>
      <c r="J561" s="43"/>
      <c r="K561" s="43"/>
      <c r="L561" s="47"/>
      <c r="M561" s="215"/>
      <c r="N561" s="216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176</v>
      </c>
      <c r="AU561" s="20" t="s">
        <v>82</v>
      </c>
    </row>
    <row r="562" s="2" customFormat="1" ht="16.5" customHeight="1">
      <c r="A562" s="41"/>
      <c r="B562" s="42"/>
      <c r="C562" s="264" t="s">
        <v>920</v>
      </c>
      <c r="D562" s="264" t="s">
        <v>455</v>
      </c>
      <c r="E562" s="265" t="s">
        <v>921</v>
      </c>
      <c r="F562" s="266" t="s">
        <v>922</v>
      </c>
      <c r="G562" s="267" t="s">
        <v>182</v>
      </c>
      <c r="H562" s="268">
        <v>15</v>
      </c>
      <c r="I562" s="269"/>
      <c r="J562" s="270">
        <f>ROUND(I562*H562,2)</f>
        <v>0</v>
      </c>
      <c r="K562" s="266" t="s">
        <v>174</v>
      </c>
      <c r="L562" s="271"/>
      <c r="M562" s="272" t="s">
        <v>19</v>
      </c>
      <c r="N562" s="273" t="s">
        <v>43</v>
      </c>
      <c r="O562" s="87"/>
      <c r="P562" s="208">
        <f>O562*H562</f>
        <v>0</v>
      </c>
      <c r="Q562" s="208">
        <v>0.108</v>
      </c>
      <c r="R562" s="208">
        <f>Q562*H562</f>
        <v>1.6199999999999999</v>
      </c>
      <c r="S562" s="208">
        <v>0</v>
      </c>
      <c r="T562" s="209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0" t="s">
        <v>139</v>
      </c>
      <c r="AT562" s="210" t="s">
        <v>455</v>
      </c>
      <c r="AU562" s="210" t="s">
        <v>82</v>
      </c>
      <c r="AY562" s="20" t="s">
        <v>109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20" t="s">
        <v>80</v>
      </c>
      <c r="BK562" s="211">
        <f>ROUND(I562*H562,2)</f>
        <v>0</v>
      </c>
      <c r="BL562" s="20" t="s">
        <v>114</v>
      </c>
      <c r="BM562" s="210" t="s">
        <v>923</v>
      </c>
    </row>
    <row r="563" s="2" customFormat="1">
      <c r="A563" s="41"/>
      <c r="B563" s="42"/>
      <c r="C563" s="43"/>
      <c r="D563" s="212" t="s">
        <v>126</v>
      </c>
      <c r="E563" s="43"/>
      <c r="F563" s="213" t="s">
        <v>924</v>
      </c>
      <c r="G563" s="43"/>
      <c r="H563" s="43"/>
      <c r="I563" s="214"/>
      <c r="J563" s="43"/>
      <c r="K563" s="43"/>
      <c r="L563" s="47"/>
      <c r="M563" s="215"/>
      <c r="N563" s="216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126</v>
      </c>
      <c r="AU563" s="20" t="s">
        <v>82</v>
      </c>
    </row>
    <row r="564" s="2" customFormat="1" ht="16.5" customHeight="1">
      <c r="A564" s="41"/>
      <c r="B564" s="42"/>
      <c r="C564" s="264" t="s">
        <v>925</v>
      </c>
      <c r="D564" s="264" t="s">
        <v>455</v>
      </c>
      <c r="E564" s="265" t="s">
        <v>926</v>
      </c>
      <c r="F564" s="266" t="s">
        <v>927</v>
      </c>
      <c r="G564" s="267" t="s">
        <v>182</v>
      </c>
      <c r="H564" s="268">
        <v>15</v>
      </c>
      <c r="I564" s="269"/>
      <c r="J564" s="270">
        <f>ROUND(I564*H564,2)</f>
        <v>0</v>
      </c>
      <c r="K564" s="266" t="s">
        <v>19</v>
      </c>
      <c r="L564" s="271"/>
      <c r="M564" s="272" t="s">
        <v>19</v>
      </c>
      <c r="N564" s="273" t="s">
        <v>43</v>
      </c>
      <c r="O564" s="87"/>
      <c r="P564" s="208">
        <f>O564*H564</f>
        <v>0</v>
      </c>
      <c r="Q564" s="208">
        <v>0.0040000000000000001</v>
      </c>
      <c r="R564" s="208">
        <f>Q564*H564</f>
        <v>0.059999999999999998</v>
      </c>
      <c r="S564" s="208">
        <v>0</v>
      </c>
      <c r="T564" s="209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0" t="s">
        <v>139</v>
      </c>
      <c r="AT564" s="210" t="s">
        <v>455</v>
      </c>
      <c r="AU564" s="210" t="s">
        <v>82</v>
      </c>
      <c r="AY564" s="20" t="s">
        <v>109</v>
      </c>
      <c r="BE564" s="211">
        <f>IF(N564="základní",J564,0)</f>
        <v>0</v>
      </c>
      <c r="BF564" s="211">
        <f>IF(N564="snížená",J564,0)</f>
        <v>0</v>
      </c>
      <c r="BG564" s="211">
        <f>IF(N564="zákl. přenesená",J564,0)</f>
        <v>0</v>
      </c>
      <c r="BH564" s="211">
        <f>IF(N564="sníž. přenesená",J564,0)</f>
        <v>0</v>
      </c>
      <c r="BI564" s="211">
        <f>IF(N564="nulová",J564,0)</f>
        <v>0</v>
      </c>
      <c r="BJ564" s="20" t="s">
        <v>80</v>
      </c>
      <c r="BK564" s="211">
        <f>ROUND(I564*H564,2)</f>
        <v>0</v>
      </c>
      <c r="BL564" s="20" t="s">
        <v>114</v>
      </c>
      <c r="BM564" s="210" t="s">
        <v>928</v>
      </c>
    </row>
    <row r="565" s="2" customFormat="1" ht="16.5" customHeight="1">
      <c r="A565" s="41"/>
      <c r="B565" s="42"/>
      <c r="C565" s="199" t="s">
        <v>929</v>
      </c>
      <c r="D565" s="199" t="s">
        <v>110</v>
      </c>
      <c r="E565" s="200" t="s">
        <v>930</v>
      </c>
      <c r="F565" s="201" t="s">
        <v>931</v>
      </c>
      <c r="G565" s="202" t="s">
        <v>182</v>
      </c>
      <c r="H565" s="203">
        <v>12</v>
      </c>
      <c r="I565" s="204"/>
      <c r="J565" s="205">
        <f>ROUND(I565*H565,2)</f>
        <v>0</v>
      </c>
      <c r="K565" s="201" t="s">
        <v>19</v>
      </c>
      <c r="L565" s="47"/>
      <c r="M565" s="206" t="s">
        <v>19</v>
      </c>
      <c r="N565" s="207" t="s">
        <v>43</v>
      </c>
      <c r="O565" s="87"/>
      <c r="P565" s="208">
        <f>O565*H565</f>
        <v>0</v>
      </c>
      <c r="Q565" s="208">
        <v>0</v>
      </c>
      <c r="R565" s="208">
        <f>Q565*H565</f>
        <v>0</v>
      </c>
      <c r="S565" s="208">
        <v>0</v>
      </c>
      <c r="T565" s="209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0" t="s">
        <v>114</v>
      </c>
      <c r="AT565" s="210" t="s">
        <v>110</v>
      </c>
      <c r="AU565" s="210" t="s">
        <v>82</v>
      </c>
      <c r="AY565" s="20" t="s">
        <v>109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20" t="s">
        <v>80</v>
      </c>
      <c r="BK565" s="211">
        <f>ROUND(I565*H565,2)</f>
        <v>0</v>
      </c>
      <c r="BL565" s="20" t="s">
        <v>114</v>
      </c>
      <c r="BM565" s="210" t="s">
        <v>932</v>
      </c>
    </row>
    <row r="566" s="2" customFormat="1" ht="16.5" customHeight="1">
      <c r="A566" s="41"/>
      <c r="B566" s="42"/>
      <c r="C566" s="199" t="s">
        <v>933</v>
      </c>
      <c r="D566" s="199" t="s">
        <v>110</v>
      </c>
      <c r="E566" s="200" t="s">
        <v>934</v>
      </c>
      <c r="F566" s="201" t="s">
        <v>935</v>
      </c>
      <c r="G566" s="202" t="s">
        <v>182</v>
      </c>
      <c r="H566" s="203">
        <v>32</v>
      </c>
      <c r="I566" s="204"/>
      <c r="J566" s="205">
        <f>ROUND(I566*H566,2)</f>
        <v>0</v>
      </c>
      <c r="K566" s="201" t="s">
        <v>19</v>
      </c>
      <c r="L566" s="47"/>
      <c r="M566" s="206" t="s">
        <v>19</v>
      </c>
      <c r="N566" s="207" t="s">
        <v>43</v>
      </c>
      <c r="O566" s="87"/>
      <c r="P566" s="208">
        <f>O566*H566</f>
        <v>0</v>
      </c>
      <c r="Q566" s="208">
        <v>0</v>
      </c>
      <c r="R566" s="208">
        <f>Q566*H566</f>
        <v>0</v>
      </c>
      <c r="S566" s="208">
        <v>0</v>
      </c>
      <c r="T566" s="209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0" t="s">
        <v>114</v>
      </c>
      <c r="AT566" s="210" t="s">
        <v>110</v>
      </c>
      <c r="AU566" s="210" t="s">
        <v>82</v>
      </c>
      <c r="AY566" s="20" t="s">
        <v>109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20" t="s">
        <v>80</v>
      </c>
      <c r="BK566" s="211">
        <f>ROUND(I566*H566,2)</f>
        <v>0</v>
      </c>
      <c r="BL566" s="20" t="s">
        <v>114</v>
      </c>
      <c r="BM566" s="210" t="s">
        <v>936</v>
      </c>
    </row>
    <row r="567" s="2" customFormat="1" ht="16.5" customHeight="1">
      <c r="A567" s="41"/>
      <c r="B567" s="42"/>
      <c r="C567" s="199" t="s">
        <v>937</v>
      </c>
      <c r="D567" s="199" t="s">
        <v>110</v>
      </c>
      <c r="E567" s="200" t="s">
        <v>938</v>
      </c>
      <c r="F567" s="201" t="s">
        <v>939</v>
      </c>
      <c r="G567" s="202" t="s">
        <v>182</v>
      </c>
      <c r="H567" s="203">
        <v>12</v>
      </c>
      <c r="I567" s="204"/>
      <c r="J567" s="205">
        <f>ROUND(I567*H567,2)</f>
        <v>0</v>
      </c>
      <c r="K567" s="201" t="s">
        <v>19</v>
      </c>
      <c r="L567" s="47"/>
      <c r="M567" s="206" t="s">
        <v>19</v>
      </c>
      <c r="N567" s="207" t="s">
        <v>43</v>
      </c>
      <c r="O567" s="87"/>
      <c r="P567" s="208">
        <f>O567*H567</f>
        <v>0</v>
      </c>
      <c r="Q567" s="208">
        <v>0</v>
      </c>
      <c r="R567" s="208">
        <f>Q567*H567</f>
        <v>0</v>
      </c>
      <c r="S567" s="208">
        <v>0</v>
      </c>
      <c r="T567" s="209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0" t="s">
        <v>114</v>
      </c>
      <c r="AT567" s="210" t="s">
        <v>110</v>
      </c>
      <c r="AU567" s="210" t="s">
        <v>82</v>
      </c>
      <c r="AY567" s="20" t="s">
        <v>109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20" t="s">
        <v>80</v>
      </c>
      <c r="BK567" s="211">
        <f>ROUND(I567*H567,2)</f>
        <v>0</v>
      </c>
      <c r="BL567" s="20" t="s">
        <v>114</v>
      </c>
      <c r="BM567" s="210" t="s">
        <v>940</v>
      </c>
    </row>
    <row r="568" s="2" customFormat="1" ht="16.5" customHeight="1">
      <c r="A568" s="41"/>
      <c r="B568" s="42"/>
      <c r="C568" s="199" t="s">
        <v>941</v>
      </c>
      <c r="D568" s="199" t="s">
        <v>110</v>
      </c>
      <c r="E568" s="200" t="s">
        <v>942</v>
      </c>
      <c r="F568" s="201" t="s">
        <v>943</v>
      </c>
      <c r="G568" s="202" t="s">
        <v>312</v>
      </c>
      <c r="H568" s="203">
        <v>106</v>
      </c>
      <c r="I568" s="204"/>
      <c r="J568" s="205">
        <f>ROUND(I568*H568,2)</f>
        <v>0</v>
      </c>
      <c r="K568" s="201" t="s">
        <v>19</v>
      </c>
      <c r="L568" s="47"/>
      <c r="M568" s="206" t="s">
        <v>19</v>
      </c>
      <c r="N568" s="207" t="s">
        <v>43</v>
      </c>
      <c r="O568" s="87"/>
      <c r="P568" s="208">
        <f>O568*H568</f>
        <v>0</v>
      </c>
      <c r="Q568" s="208">
        <v>0</v>
      </c>
      <c r="R568" s="208">
        <f>Q568*H568</f>
        <v>0</v>
      </c>
      <c r="S568" s="208">
        <v>0</v>
      </c>
      <c r="T568" s="209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0" t="s">
        <v>114</v>
      </c>
      <c r="AT568" s="210" t="s">
        <v>110</v>
      </c>
      <c r="AU568" s="210" t="s">
        <v>82</v>
      </c>
      <c r="AY568" s="20" t="s">
        <v>109</v>
      </c>
      <c r="BE568" s="211">
        <f>IF(N568="základní",J568,0)</f>
        <v>0</v>
      </c>
      <c r="BF568" s="211">
        <f>IF(N568="snížená",J568,0)</f>
        <v>0</v>
      </c>
      <c r="BG568" s="211">
        <f>IF(N568="zákl. přenesená",J568,0)</f>
        <v>0</v>
      </c>
      <c r="BH568" s="211">
        <f>IF(N568="sníž. přenesená",J568,0)</f>
        <v>0</v>
      </c>
      <c r="BI568" s="211">
        <f>IF(N568="nulová",J568,0)</f>
        <v>0</v>
      </c>
      <c r="BJ568" s="20" t="s">
        <v>80</v>
      </c>
      <c r="BK568" s="211">
        <f>ROUND(I568*H568,2)</f>
        <v>0</v>
      </c>
      <c r="BL568" s="20" t="s">
        <v>114</v>
      </c>
      <c r="BM568" s="210" t="s">
        <v>944</v>
      </c>
    </row>
    <row r="569" s="14" customFormat="1">
      <c r="A569" s="14"/>
      <c r="B569" s="243"/>
      <c r="C569" s="244"/>
      <c r="D569" s="212" t="s">
        <v>178</v>
      </c>
      <c r="E569" s="245" t="s">
        <v>19</v>
      </c>
      <c r="F569" s="246" t="s">
        <v>945</v>
      </c>
      <c r="G569" s="244"/>
      <c r="H569" s="245" t="s">
        <v>19</v>
      </c>
      <c r="I569" s="247"/>
      <c r="J569" s="244"/>
      <c r="K569" s="244"/>
      <c r="L569" s="248"/>
      <c r="M569" s="249"/>
      <c r="N569" s="250"/>
      <c r="O569" s="250"/>
      <c r="P569" s="250"/>
      <c r="Q569" s="250"/>
      <c r="R569" s="250"/>
      <c r="S569" s="250"/>
      <c r="T569" s="25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2" t="s">
        <v>178</v>
      </c>
      <c r="AU569" s="252" t="s">
        <v>82</v>
      </c>
      <c r="AV569" s="14" t="s">
        <v>80</v>
      </c>
      <c r="AW569" s="14" t="s">
        <v>33</v>
      </c>
      <c r="AX569" s="14" t="s">
        <v>72</v>
      </c>
      <c r="AY569" s="252" t="s">
        <v>109</v>
      </c>
    </row>
    <row r="570" s="13" customFormat="1">
      <c r="A570" s="13"/>
      <c r="B570" s="232"/>
      <c r="C570" s="233"/>
      <c r="D570" s="212" t="s">
        <v>178</v>
      </c>
      <c r="E570" s="234" t="s">
        <v>19</v>
      </c>
      <c r="F570" s="235" t="s">
        <v>946</v>
      </c>
      <c r="G570" s="233"/>
      <c r="H570" s="236">
        <v>106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178</v>
      </c>
      <c r="AU570" s="242" t="s">
        <v>82</v>
      </c>
      <c r="AV570" s="13" t="s">
        <v>82</v>
      </c>
      <c r="AW570" s="13" t="s">
        <v>33</v>
      </c>
      <c r="AX570" s="13" t="s">
        <v>80</v>
      </c>
      <c r="AY570" s="242" t="s">
        <v>109</v>
      </c>
    </row>
    <row r="571" s="11" customFormat="1" ht="22.8" customHeight="1">
      <c r="A571" s="11"/>
      <c r="B571" s="185"/>
      <c r="C571" s="186"/>
      <c r="D571" s="187" t="s">
        <v>71</v>
      </c>
      <c r="E571" s="228" t="s">
        <v>143</v>
      </c>
      <c r="F571" s="228" t="s">
        <v>947</v>
      </c>
      <c r="G571" s="186"/>
      <c r="H571" s="186"/>
      <c r="I571" s="189"/>
      <c r="J571" s="229">
        <f>BK571</f>
        <v>0</v>
      </c>
      <c r="K571" s="186"/>
      <c r="L571" s="191"/>
      <c r="M571" s="192"/>
      <c r="N571" s="193"/>
      <c r="O571" s="193"/>
      <c r="P571" s="194">
        <f>SUM(P572:P712)</f>
        <v>0</v>
      </c>
      <c r="Q571" s="193"/>
      <c r="R571" s="194">
        <f>SUM(R572:R712)</f>
        <v>287.28880890000005</v>
      </c>
      <c r="S571" s="193"/>
      <c r="T571" s="195">
        <f>SUM(T572:T712)</f>
        <v>0.86759999999999993</v>
      </c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R571" s="196" t="s">
        <v>80</v>
      </c>
      <c r="AT571" s="197" t="s">
        <v>71</v>
      </c>
      <c r="AU571" s="197" t="s">
        <v>80</v>
      </c>
      <c r="AY571" s="196" t="s">
        <v>109</v>
      </c>
      <c r="BK571" s="198">
        <f>SUM(BK572:BK712)</f>
        <v>0</v>
      </c>
    </row>
    <row r="572" s="2" customFormat="1" ht="33" customHeight="1">
      <c r="A572" s="41"/>
      <c r="B572" s="42"/>
      <c r="C572" s="199" t="s">
        <v>948</v>
      </c>
      <c r="D572" s="199" t="s">
        <v>110</v>
      </c>
      <c r="E572" s="200" t="s">
        <v>949</v>
      </c>
      <c r="F572" s="201" t="s">
        <v>950</v>
      </c>
      <c r="G572" s="202" t="s">
        <v>182</v>
      </c>
      <c r="H572" s="203">
        <v>9</v>
      </c>
      <c r="I572" s="204"/>
      <c r="J572" s="205">
        <f>ROUND(I572*H572,2)</f>
        <v>0</v>
      </c>
      <c r="K572" s="201" t="s">
        <v>19</v>
      </c>
      <c r="L572" s="47"/>
      <c r="M572" s="206" t="s">
        <v>19</v>
      </c>
      <c r="N572" s="207" t="s">
        <v>43</v>
      </c>
      <c r="O572" s="87"/>
      <c r="P572" s="208">
        <f>O572*H572</f>
        <v>0</v>
      </c>
      <c r="Q572" s="208">
        <v>0</v>
      </c>
      <c r="R572" s="208">
        <f>Q572*H572</f>
        <v>0</v>
      </c>
      <c r="S572" s="208">
        <v>0.082000000000000003</v>
      </c>
      <c r="T572" s="209">
        <f>S572*H572</f>
        <v>0.73799999999999999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0" t="s">
        <v>114</v>
      </c>
      <c r="AT572" s="210" t="s">
        <v>110</v>
      </c>
      <c r="AU572" s="210" t="s">
        <v>82</v>
      </c>
      <c r="AY572" s="20" t="s">
        <v>109</v>
      </c>
      <c r="BE572" s="211">
        <f>IF(N572="základní",J572,0)</f>
        <v>0</v>
      </c>
      <c r="BF572" s="211">
        <f>IF(N572="snížená",J572,0)</f>
        <v>0</v>
      </c>
      <c r="BG572" s="211">
        <f>IF(N572="zákl. přenesená",J572,0)</f>
        <v>0</v>
      </c>
      <c r="BH572" s="211">
        <f>IF(N572="sníž. přenesená",J572,0)</f>
        <v>0</v>
      </c>
      <c r="BI572" s="211">
        <f>IF(N572="nulová",J572,0)</f>
        <v>0</v>
      </c>
      <c r="BJ572" s="20" t="s">
        <v>80</v>
      </c>
      <c r="BK572" s="211">
        <f>ROUND(I572*H572,2)</f>
        <v>0</v>
      </c>
      <c r="BL572" s="20" t="s">
        <v>114</v>
      </c>
      <c r="BM572" s="210" t="s">
        <v>951</v>
      </c>
    </row>
    <row r="573" s="14" customFormat="1">
      <c r="A573" s="14"/>
      <c r="B573" s="243"/>
      <c r="C573" s="244"/>
      <c r="D573" s="212" t="s">
        <v>178</v>
      </c>
      <c r="E573" s="245" t="s">
        <v>19</v>
      </c>
      <c r="F573" s="246" t="s">
        <v>952</v>
      </c>
      <c r="G573" s="244"/>
      <c r="H573" s="245" t="s">
        <v>19</v>
      </c>
      <c r="I573" s="247"/>
      <c r="J573" s="244"/>
      <c r="K573" s="244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178</v>
      </c>
      <c r="AU573" s="252" t="s">
        <v>82</v>
      </c>
      <c r="AV573" s="14" t="s">
        <v>80</v>
      </c>
      <c r="AW573" s="14" t="s">
        <v>33</v>
      </c>
      <c r="AX573" s="14" t="s">
        <v>72</v>
      </c>
      <c r="AY573" s="252" t="s">
        <v>109</v>
      </c>
    </row>
    <row r="574" s="13" customFormat="1">
      <c r="A574" s="13"/>
      <c r="B574" s="232"/>
      <c r="C574" s="233"/>
      <c r="D574" s="212" t="s">
        <v>178</v>
      </c>
      <c r="E574" s="234" t="s">
        <v>19</v>
      </c>
      <c r="F574" s="235" t="s">
        <v>108</v>
      </c>
      <c r="G574" s="233"/>
      <c r="H574" s="236">
        <v>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178</v>
      </c>
      <c r="AU574" s="242" t="s">
        <v>82</v>
      </c>
      <c r="AV574" s="13" t="s">
        <v>82</v>
      </c>
      <c r="AW574" s="13" t="s">
        <v>33</v>
      </c>
      <c r="AX574" s="13" t="s">
        <v>72</v>
      </c>
      <c r="AY574" s="242" t="s">
        <v>109</v>
      </c>
    </row>
    <row r="575" s="14" customFormat="1">
      <c r="A575" s="14"/>
      <c r="B575" s="243"/>
      <c r="C575" s="244"/>
      <c r="D575" s="212" t="s">
        <v>178</v>
      </c>
      <c r="E575" s="245" t="s">
        <v>19</v>
      </c>
      <c r="F575" s="246" t="s">
        <v>953</v>
      </c>
      <c r="G575" s="244"/>
      <c r="H575" s="245" t="s">
        <v>19</v>
      </c>
      <c r="I575" s="247"/>
      <c r="J575" s="244"/>
      <c r="K575" s="244"/>
      <c r="L575" s="248"/>
      <c r="M575" s="249"/>
      <c r="N575" s="250"/>
      <c r="O575" s="250"/>
      <c r="P575" s="250"/>
      <c r="Q575" s="250"/>
      <c r="R575" s="250"/>
      <c r="S575" s="250"/>
      <c r="T575" s="25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2" t="s">
        <v>178</v>
      </c>
      <c r="AU575" s="252" t="s">
        <v>82</v>
      </c>
      <c r="AV575" s="14" t="s">
        <v>80</v>
      </c>
      <c r="AW575" s="14" t="s">
        <v>33</v>
      </c>
      <c r="AX575" s="14" t="s">
        <v>72</v>
      </c>
      <c r="AY575" s="252" t="s">
        <v>109</v>
      </c>
    </row>
    <row r="576" s="13" customFormat="1">
      <c r="A576" s="13"/>
      <c r="B576" s="232"/>
      <c r="C576" s="233"/>
      <c r="D576" s="212" t="s">
        <v>178</v>
      </c>
      <c r="E576" s="234" t="s">
        <v>19</v>
      </c>
      <c r="F576" s="235" t="s">
        <v>114</v>
      </c>
      <c r="G576" s="233"/>
      <c r="H576" s="236">
        <v>4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178</v>
      </c>
      <c r="AU576" s="242" t="s">
        <v>82</v>
      </c>
      <c r="AV576" s="13" t="s">
        <v>82</v>
      </c>
      <c r="AW576" s="13" t="s">
        <v>33</v>
      </c>
      <c r="AX576" s="13" t="s">
        <v>72</v>
      </c>
      <c r="AY576" s="242" t="s">
        <v>109</v>
      </c>
    </row>
    <row r="577" s="15" customFormat="1">
      <c r="A577" s="15"/>
      <c r="B577" s="253"/>
      <c r="C577" s="254"/>
      <c r="D577" s="212" t="s">
        <v>178</v>
      </c>
      <c r="E577" s="255" t="s">
        <v>19</v>
      </c>
      <c r="F577" s="256" t="s">
        <v>223</v>
      </c>
      <c r="G577" s="254"/>
      <c r="H577" s="257">
        <v>9</v>
      </c>
      <c r="I577" s="258"/>
      <c r="J577" s="254"/>
      <c r="K577" s="254"/>
      <c r="L577" s="259"/>
      <c r="M577" s="260"/>
      <c r="N577" s="261"/>
      <c r="O577" s="261"/>
      <c r="P577" s="261"/>
      <c r="Q577" s="261"/>
      <c r="R577" s="261"/>
      <c r="S577" s="261"/>
      <c r="T577" s="262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3" t="s">
        <v>178</v>
      </c>
      <c r="AU577" s="263" t="s">
        <v>82</v>
      </c>
      <c r="AV577" s="15" t="s">
        <v>114</v>
      </c>
      <c r="AW577" s="15" t="s">
        <v>33</v>
      </c>
      <c r="AX577" s="15" t="s">
        <v>80</v>
      </c>
      <c r="AY577" s="263" t="s">
        <v>109</v>
      </c>
    </row>
    <row r="578" s="2" customFormat="1" ht="24.15" customHeight="1">
      <c r="A578" s="41"/>
      <c r="B578" s="42"/>
      <c r="C578" s="199" t="s">
        <v>954</v>
      </c>
      <c r="D578" s="199" t="s">
        <v>110</v>
      </c>
      <c r="E578" s="200" t="s">
        <v>955</v>
      </c>
      <c r="F578" s="201" t="s">
        <v>956</v>
      </c>
      <c r="G578" s="202" t="s">
        <v>182</v>
      </c>
      <c r="H578" s="203">
        <v>17</v>
      </c>
      <c r="I578" s="204"/>
      <c r="J578" s="205">
        <f>ROUND(I578*H578,2)</f>
        <v>0</v>
      </c>
      <c r="K578" s="201" t="s">
        <v>174</v>
      </c>
      <c r="L578" s="47"/>
      <c r="M578" s="206" t="s">
        <v>19</v>
      </c>
      <c r="N578" s="207" t="s">
        <v>43</v>
      </c>
      <c r="O578" s="87"/>
      <c r="P578" s="208">
        <f>O578*H578</f>
        <v>0</v>
      </c>
      <c r="Q578" s="208">
        <v>0</v>
      </c>
      <c r="R578" s="208">
        <f>Q578*H578</f>
        <v>0</v>
      </c>
      <c r="S578" s="208">
        <v>0.0040000000000000001</v>
      </c>
      <c r="T578" s="209">
        <f>S578*H578</f>
        <v>0.068000000000000005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0" t="s">
        <v>114</v>
      </c>
      <c r="AT578" s="210" t="s">
        <v>110</v>
      </c>
      <c r="AU578" s="210" t="s">
        <v>82</v>
      </c>
      <c r="AY578" s="20" t="s">
        <v>109</v>
      </c>
      <c r="BE578" s="211">
        <f>IF(N578="základní",J578,0)</f>
        <v>0</v>
      </c>
      <c r="BF578" s="211">
        <f>IF(N578="snížená",J578,0)</f>
        <v>0</v>
      </c>
      <c r="BG578" s="211">
        <f>IF(N578="zákl. přenesená",J578,0)</f>
        <v>0</v>
      </c>
      <c r="BH578" s="211">
        <f>IF(N578="sníž. přenesená",J578,0)</f>
        <v>0</v>
      </c>
      <c r="BI578" s="211">
        <f>IF(N578="nulová",J578,0)</f>
        <v>0</v>
      </c>
      <c r="BJ578" s="20" t="s">
        <v>80</v>
      </c>
      <c r="BK578" s="211">
        <f>ROUND(I578*H578,2)</f>
        <v>0</v>
      </c>
      <c r="BL578" s="20" t="s">
        <v>114</v>
      </c>
      <c r="BM578" s="210" t="s">
        <v>957</v>
      </c>
    </row>
    <row r="579" s="2" customFormat="1">
      <c r="A579" s="41"/>
      <c r="B579" s="42"/>
      <c r="C579" s="43"/>
      <c r="D579" s="230" t="s">
        <v>176</v>
      </c>
      <c r="E579" s="43"/>
      <c r="F579" s="231" t="s">
        <v>958</v>
      </c>
      <c r="G579" s="43"/>
      <c r="H579" s="43"/>
      <c r="I579" s="214"/>
      <c r="J579" s="43"/>
      <c r="K579" s="43"/>
      <c r="L579" s="47"/>
      <c r="M579" s="215"/>
      <c r="N579" s="216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176</v>
      </c>
      <c r="AU579" s="20" t="s">
        <v>82</v>
      </c>
    </row>
    <row r="580" s="14" customFormat="1">
      <c r="A580" s="14"/>
      <c r="B580" s="243"/>
      <c r="C580" s="244"/>
      <c r="D580" s="212" t="s">
        <v>178</v>
      </c>
      <c r="E580" s="245" t="s">
        <v>19</v>
      </c>
      <c r="F580" s="246" t="s">
        <v>952</v>
      </c>
      <c r="G580" s="244"/>
      <c r="H580" s="245" t="s">
        <v>19</v>
      </c>
      <c r="I580" s="247"/>
      <c r="J580" s="244"/>
      <c r="K580" s="244"/>
      <c r="L580" s="248"/>
      <c r="M580" s="249"/>
      <c r="N580" s="250"/>
      <c r="O580" s="250"/>
      <c r="P580" s="250"/>
      <c r="Q580" s="250"/>
      <c r="R580" s="250"/>
      <c r="S580" s="250"/>
      <c r="T580" s="25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2" t="s">
        <v>178</v>
      </c>
      <c r="AU580" s="252" t="s">
        <v>82</v>
      </c>
      <c r="AV580" s="14" t="s">
        <v>80</v>
      </c>
      <c r="AW580" s="14" t="s">
        <v>33</v>
      </c>
      <c r="AX580" s="14" t="s">
        <v>72</v>
      </c>
      <c r="AY580" s="252" t="s">
        <v>109</v>
      </c>
    </row>
    <row r="581" s="13" customFormat="1">
      <c r="A581" s="13"/>
      <c r="B581" s="232"/>
      <c r="C581" s="233"/>
      <c r="D581" s="212" t="s">
        <v>178</v>
      </c>
      <c r="E581" s="234" t="s">
        <v>19</v>
      </c>
      <c r="F581" s="235" t="s">
        <v>959</v>
      </c>
      <c r="G581" s="233"/>
      <c r="H581" s="236">
        <v>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178</v>
      </c>
      <c r="AU581" s="242" t="s">
        <v>82</v>
      </c>
      <c r="AV581" s="13" t="s">
        <v>82</v>
      </c>
      <c r="AW581" s="13" t="s">
        <v>33</v>
      </c>
      <c r="AX581" s="13" t="s">
        <v>72</v>
      </c>
      <c r="AY581" s="242" t="s">
        <v>109</v>
      </c>
    </row>
    <row r="582" s="13" customFormat="1">
      <c r="A582" s="13"/>
      <c r="B582" s="232"/>
      <c r="C582" s="233"/>
      <c r="D582" s="212" t="s">
        <v>178</v>
      </c>
      <c r="E582" s="234" t="s">
        <v>19</v>
      </c>
      <c r="F582" s="235" t="s">
        <v>960</v>
      </c>
      <c r="G582" s="233"/>
      <c r="H582" s="236">
        <v>3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178</v>
      </c>
      <c r="AU582" s="242" t="s">
        <v>82</v>
      </c>
      <c r="AV582" s="13" t="s">
        <v>82</v>
      </c>
      <c r="AW582" s="13" t="s">
        <v>33</v>
      </c>
      <c r="AX582" s="13" t="s">
        <v>72</v>
      </c>
      <c r="AY582" s="242" t="s">
        <v>109</v>
      </c>
    </row>
    <row r="583" s="13" customFormat="1">
      <c r="A583" s="13"/>
      <c r="B583" s="232"/>
      <c r="C583" s="233"/>
      <c r="D583" s="212" t="s">
        <v>178</v>
      </c>
      <c r="E583" s="234" t="s">
        <v>19</v>
      </c>
      <c r="F583" s="235" t="s">
        <v>961</v>
      </c>
      <c r="G583" s="233"/>
      <c r="H583" s="236">
        <v>1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178</v>
      </c>
      <c r="AU583" s="242" t="s">
        <v>82</v>
      </c>
      <c r="AV583" s="13" t="s">
        <v>82</v>
      </c>
      <c r="AW583" s="13" t="s">
        <v>33</v>
      </c>
      <c r="AX583" s="13" t="s">
        <v>72</v>
      </c>
      <c r="AY583" s="242" t="s">
        <v>109</v>
      </c>
    </row>
    <row r="584" s="13" customFormat="1">
      <c r="A584" s="13"/>
      <c r="B584" s="232"/>
      <c r="C584" s="233"/>
      <c r="D584" s="212" t="s">
        <v>178</v>
      </c>
      <c r="E584" s="234" t="s">
        <v>19</v>
      </c>
      <c r="F584" s="235" t="s">
        <v>962</v>
      </c>
      <c r="G584" s="233"/>
      <c r="H584" s="236">
        <v>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178</v>
      </c>
      <c r="AU584" s="242" t="s">
        <v>82</v>
      </c>
      <c r="AV584" s="13" t="s">
        <v>82</v>
      </c>
      <c r="AW584" s="13" t="s">
        <v>33</v>
      </c>
      <c r="AX584" s="13" t="s">
        <v>72</v>
      </c>
      <c r="AY584" s="242" t="s">
        <v>109</v>
      </c>
    </row>
    <row r="585" s="13" customFormat="1">
      <c r="A585" s="13"/>
      <c r="B585" s="232"/>
      <c r="C585" s="233"/>
      <c r="D585" s="212" t="s">
        <v>178</v>
      </c>
      <c r="E585" s="234" t="s">
        <v>19</v>
      </c>
      <c r="F585" s="235" t="s">
        <v>963</v>
      </c>
      <c r="G585" s="233"/>
      <c r="H585" s="236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178</v>
      </c>
      <c r="AU585" s="242" t="s">
        <v>82</v>
      </c>
      <c r="AV585" s="13" t="s">
        <v>82</v>
      </c>
      <c r="AW585" s="13" t="s">
        <v>33</v>
      </c>
      <c r="AX585" s="13" t="s">
        <v>72</v>
      </c>
      <c r="AY585" s="242" t="s">
        <v>109</v>
      </c>
    </row>
    <row r="586" s="16" customFormat="1">
      <c r="A586" s="16"/>
      <c r="B586" s="274"/>
      <c r="C586" s="275"/>
      <c r="D586" s="212" t="s">
        <v>178</v>
      </c>
      <c r="E586" s="276" t="s">
        <v>19</v>
      </c>
      <c r="F586" s="277" t="s">
        <v>964</v>
      </c>
      <c r="G586" s="275"/>
      <c r="H586" s="278">
        <v>8</v>
      </c>
      <c r="I586" s="279"/>
      <c r="J586" s="275"/>
      <c r="K586" s="275"/>
      <c r="L586" s="280"/>
      <c r="M586" s="281"/>
      <c r="N586" s="282"/>
      <c r="O586" s="282"/>
      <c r="P586" s="282"/>
      <c r="Q586" s="282"/>
      <c r="R586" s="282"/>
      <c r="S586" s="282"/>
      <c r="T586" s="283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84" t="s">
        <v>178</v>
      </c>
      <c r="AU586" s="284" t="s">
        <v>82</v>
      </c>
      <c r="AV586" s="16" t="s">
        <v>119</v>
      </c>
      <c r="AW586" s="16" t="s">
        <v>33</v>
      </c>
      <c r="AX586" s="16" t="s">
        <v>72</v>
      </c>
      <c r="AY586" s="284" t="s">
        <v>109</v>
      </c>
    </row>
    <row r="587" s="14" customFormat="1">
      <c r="A587" s="14"/>
      <c r="B587" s="243"/>
      <c r="C587" s="244"/>
      <c r="D587" s="212" t="s">
        <v>178</v>
      </c>
      <c r="E587" s="245" t="s">
        <v>19</v>
      </c>
      <c r="F587" s="246" t="s">
        <v>953</v>
      </c>
      <c r="G587" s="244"/>
      <c r="H587" s="245" t="s">
        <v>19</v>
      </c>
      <c r="I587" s="247"/>
      <c r="J587" s="244"/>
      <c r="K587" s="244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178</v>
      </c>
      <c r="AU587" s="252" t="s">
        <v>82</v>
      </c>
      <c r="AV587" s="14" t="s">
        <v>80</v>
      </c>
      <c r="AW587" s="14" t="s">
        <v>33</v>
      </c>
      <c r="AX587" s="14" t="s">
        <v>72</v>
      </c>
      <c r="AY587" s="252" t="s">
        <v>109</v>
      </c>
    </row>
    <row r="588" s="13" customFormat="1">
      <c r="A588" s="13"/>
      <c r="B588" s="232"/>
      <c r="C588" s="233"/>
      <c r="D588" s="212" t="s">
        <v>178</v>
      </c>
      <c r="E588" s="234" t="s">
        <v>19</v>
      </c>
      <c r="F588" s="235" t="s">
        <v>965</v>
      </c>
      <c r="G588" s="233"/>
      <c r="H588" s="236">
        <v>1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178</v>
      </c>
      <c r="AU588" s="242" t="s">
        <v>82</v>
      </c>
      <c r="AV588" s="13" t="s">
        <v>82</v>
      </c>
      <c r="AW588" s="13" t="s">
        <v>33</v>
      </c>
      <c r="AX588" s="13" t="s">
        <v>72</v>
      </c>
      <c r="AY588" s="242" t="s">
        <v>109</v>
      </c>
    </row>
    <row r="589" s="13" customFormat="1">
      <c r="A589" s="13"/>
      <c r="B589" s="232"/>
      <c r="C589" s="233"/>
      <c r="D589" s="212" t="s">
        <v>178</v>
      </c>
      <c r="E589" s="234" t="s">
        <v>19</v>
      </c>
      <c r="F589" s="235" t="s">
        <v>966</v>
      </c>
      <c r="G589" s="233"/>
      <c r="H589" s="236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178</v>
      </c>
      <c r="AU589" s="242" t="s">
        <v>82</v>
      </c>
      <c r="AV589" s="13" t="s">
        <v>82</v>
      </c>
      <c r="AW589" s="13" t="s">
        <v>33</v>
      </c>
      <c r="AX589" s="13" t="s">
        <v>72</v>
      </c>
      <c r="AY589" s="242" t="s">
        <v>109</v>
      </c>
    </row>
    <row r="590" s="13" customFormat="1">
      <c r="A590" s="13"/>
      <c r="B590" s="232"/>
      <c r="C590" s="233"/>
      <c r="D590" s="212" t="s">
        <v>178</v>
      </c>
      <c r="E590" s="234" t="s">
        <v>19</v>
      </c>
      <c r="F590" s="235" t="s">
        <v>967</v>
      </c>
      <c r="G590" s="233"/>
      <c r="H590" s="236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178</v>
      </c>
      <c r="AU590" s="242" t="s">
        <v>82</v>
      </c>
      <c r="AV590" s="13" t="s">
        <v>82</v>
      </c>
      <c r="AW590" s="13" t="s">
        <v>33</v>
      </c>
      <c r="AX590" s="13" t="s">
        <v>72</v>
      </c>
      <c r="AY590" s="242" t="s">
        <v>109</v>
      </c>
    </row>
    <row r="591" s="13" customFormat="1">
      <c r="A591" s="13"/>
      <c r="B591" s="232"/>
      <c r="C591" s="233"/>
      <c r="D591" s="212" t="s">
        <v>178</v>
      </c>
      <c r="E591" s="234" t="s">
        <v>19</v>
      </c>
      <c r="F591" s="235" t="s">
        <v>968</v>
      </c>
      <c r="G591" s="233"/>
      <c r="H591" s="236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178</v>
      </c>
      <c r="AU591" s="242" t="s">
        <v>82</v>
      </c>
      <c r="AV591" s="13" t="s">
        <v>82</v>
      </c>
      <c r="AW591" s="13" t="s">
        <v>33</v>
      </c>
      <c r="AX591" s="13" t="s">
        <v>72</v>
      </c>
      <c r="AY591" s="242" t="s">
        <v>109</v>
      </c>
    </row>
    <row r="592" s="13" customFormat="1">
      <c r="A592" s="13"/>
      <c r="B592" s="232"/>
      <c r="C592" s="233"/>
      <c r="D592" s="212" t="s">
        <v>178</v>
      </c>
      <c r="E592" s="234" t="s">
        <v>19</v>
      </c>
      <c r="F592" s="235" t="s">
        <v>969</v>
      </c>
      <c r="G592" s="233"/>
      <c r="H592" s="236">
        <v>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2" t="s">
        <v>178</v>
      </c>
      <c r="AU592" s="242" t="s">
        <v>82</v>
      </c>
      <c r="AV592" s="13" t="s">
        <v>82</v>
      </c>
      <c r="AW592" s="13" t="s">
        <v>33</v>
      </c>
      <c r="AX592" s="13" t="s">
        <v>72</v>
      </c>
      <c r="AY592" s="242" t="s">
        <v>109</v>
      </c>
    </row>
    <row r="593" s="13" customFormat="1">
      <c r="A593" s="13"/>
      <c r="B593" s="232"/>
      <c r="C593" s="233"/>
      <c r="D593" s="212" t="s">
        <v>178</v>
      </c>
      <c r="E593" s="234" t="s">
        <v>19</v>
      </c>
      <c r="F593" s="235" t="s">
        <v>962</v>
      </c>
      <c r="G593" s="233"/>
      <c r="H593" s="236">
        <v>1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2" t="s">
        <v>178</v>
      </c>
      <c r="AU593" s="242" t="s">
        <v>82</v>
      </c>
      <c r="AV593" s="13" t="s">
        <v>82</v>
      </c>
      <c r="AW593" s="13" t="s">
        <v>33</v>
      </c>
      <c r="AX593" s="13" t="s">
        <v>72</v>
      </c>
      <c r="AY593" s="242" t="s">
        <v>109</v>
      </c>
    </row>
    <row r="594" s="13" customFormat="1">
      <c r="A594" s="13"/>
      <c r="B594" s="232"/>
      <c r="C594" s="233"/>
      <c r="D594" s="212" t="s">
        <v>178</v>
      </c>
      <c r="E594" s="234" t="s">
        <v>19</v>
      </c>
      <c r="F594" s="235" t="s">
        <v>970</v>
      </c>
      <c r="G594" s="233"/>
      <c r="H594" s="236">
        <v>2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2" t="s">
        <v>178</v>
      </c>
      <c r="AU594" s="242" t="s">
        <v>82</v>
      </c>
      <c r="AV594" s="13" t="s">
        <v>82</v>
      </c>
      <c r="AW594" s="13" t="s">
        <v>33</v>
      </c>
      <c r="AX594" s="13" t="s">
        <v>72</v>
      </c>
      <c r="AY594" s="242" t="s">
        <v>109</v>
      </c>
    </row>
    <row r="595" s="13" customFormat="1">
      <c r="A595" s="13"/>
      <c r="B595" s="232"/>
      <c r="C595" s="233"/>
      <c r="D595" s="212" t="s">
        <v>178</v>
      </c>
      <c r="E595" s="234" t="s">
        <v>19</v>
      </c>
      <c r="F595" s="235" t="s">
        <v>971</v>
      </c>
      <c r="G595" s="233"/>
      <c r="H595" s="236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178</v>
      </c>
      <c r="AU595" s="242" t="s">
        <v>82</v>
      </c>
      <c r="AV595" s="13" t="s">
        <v>82</v>
      </c>
      <c r="AW595" s="13" t="s">
        <v>33</v>
      </c>
      <c r="AX595" s="13" t="s">
        <v>72</v>
      </c>
      <c r="AY595" s="242" t="s">
        <v>109</v>
      </c>
    </row>
    <row r="596" s="16" customFormat="1">
      <c r="A596" s="16"/>
      <c r="B596" s="274"/>
      <c r="C596" s="275"/>
      <c r="D596" s="212" t="s">
        <v>178</v>
      </c>
      <c r="E596" s="276" t="s">
        <v>19</v>
      </c>
      <c r="F596" s="277" t="s">
        <v>964</v>
      </c>
      <c r="G596" s="275"/>
      <c r="H596" s="278">
        <v>9</v>
      </c>
      <c r="I596" s="279"/>
      <c r="J596" s="275"/>
      <c r="K596" s="275"/>
      <c r="L596" s="280"/>
      <c r="M596" s="281"/>
      <c r="N596" s="282"/>
      <c r="O596" s="282"/>
      <c r="P596" s="282"/>
      <c r="Q596" s="282"/>
      <c r="R596" s="282"/>
      <c r="S596" s="282"/>
      <c r="T596" s="283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84" t="s">
        <v>178</v>
      </c>
      <c r="AU596" s="284" t="s">
        <v>82</v>
      </c>
      <c r="AV596" s="16" t="s">
        <v>119</v>
      </c>
      <c r="AW596" s="16" t="s">
        <v>33</v>
      </c>
      <c r="AX596" s="16" t="s">
        <v>72</v>
      </c>
      <c r="AY596" s="284" t="s">
        <v>109</v>
      </c>
    </row>
    <row r="597" s="15" customFormat="1">
      <c r="A597" s="15"/>
      <c r="B597" s="253"/>
      <c r="C597" s="254"/>
      <c r="D597" s="212" t="s">
        <v>178</v>
      </c>
      <c r="E597" s="255" t="s">
        <v>19</v>
      </c>
      <c r="F597" s="256" t="s">
        <v>223</v>
      </c>
      <c r="G597" s="254"/>
      <c r="H597" s="257">
        <v>17</v>
      </c>
      <c r="I597" s="258"/>
      <c r="J597" s="254"/>
      <c r="K597" s="254"/>
      <c r="L597" s="259"/>
      <c r="M597" s="260"/>
      <c r="N597" s="261"/>
      <c r="O597" s="261"/>
      <c r="P597" s="261"/>
      <c r="Q597" s="261"/>
      <c r="R597" s="261"/>
      <c r="S597" s="261"/>
      <c r="T597" s="262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3" t="s">
        <v>178</v>
      </c>
      <c r="AU597" s="263" t="s">
        <v>82</v>
      </c>
      <c r="AV597" s="15" t="s">
        <v>114</v>
      </c>
      <c r="AW597" s="15" t="s">
        <v>33</v>
      </c>
      <c r="AX597" s="15" t="s">
        <v>80</v>
      </c>
      <c r="AY597" s="263" t="s">
        <v>109</v>
      </c>
    </row>
    <row r="598" s="2" customFormat="1" ht="24.15" customHeight="1">
      <c r="A598" s="41"/>
      <c r="B598" s="42"/>
      <c r="C598" s="199" t="s">
        <v>972</v>
      </c>
      <c r="D598" s="199" t="s">
        <v>110</v>
      </c>
      <c r="E598" s="200" t="s">
        <v>973</v>
      </c>
      <c r="F598" s="201" t="s">
        <v>974</v>
      </c>
      <c r="G598" s="202" t="s">
        <v>182</v>
      </c>
      <c r="H598" s="203">
        <v>11</v>
      </c>
      <c r="I598" s="204"/>
      <c r="J598" s="205">
        <f>ROUND(I598*H598,2)</f>
        <v>0</v>
      </c>
      <c r="K598" s="201" t="s">
        <v>174</v>
      </c>
      <c r="L598" s="47"/>
      <c r="M598" s="206" t="s">
        <v>19</v>
      </c>
      <c r="N598" s="207" t="s">
        <v>43</v>
      </c>
      <c r="O598" s="87"/>
      <c r="P598" s="208">
        <f>O598*H598</f>
        <v>0</v>
      </c>
      <c r="Q598" s="208">
        <v>0</v>
      </c>
      <c r="R598" s="208">
        <f>Q598*H598</f>
        <v>0</v>
      </c>
      <c r="S598" s="208">
        <v>0.0055999999999999999</v>
      </c>
      <c r="T598" s="209">
        <f>S598*H598</f>
        <v>0.061600000000000002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0" t="s">
        <v>114</v>
      </c>
      <c r="AT598" s="210" t="s">
        <v>110</v>
      </c>
      <c r="AU598" s="210" t="s">
        <v>82</v>
      </c>
      <c r="AY598" s="20" t="s">
        <v>109</v>
      </c>
      <c r="BE598" s="211">
        <f>IF(N598="základní",J598,0)</f>
        <v>0</v>
      </c>
      <c r="BF598" s="211">
        <f>IF(N598="snížená",J598,0)</f>
        <v>0</v>
      </c>
      <c r="BG598" s="211">
        <f>IF(N598="zákl. přenesená",J598,0)</f>
        <v>0</v>
      </c>
      <c r="BH598" s="211">
        <f>IF(N598="sníž. přenesená",J598,0)</f>
        <v>0</v>
      </c>
      <c r="BI598" s="211">
        <f>IF(N598="nulová",J598,0)</f>
        <v>0</v>
      </c>
      <c r="BJ598" s="20" t="s">
        <v>80</v>
      </c>
      <c r="BK598" s="211">
        <f>ROUND(I598*H598,2)</f>
        <v>0</v>
      </c>
      <c r="BL598" s="20" t="s">
        <v>114</v>
      </c>
      <c r="BM598" s="210" t="s">
        <v>975</v>
      </c>
    </row>
    <row r="599" s="2" customFormat="1">
      <c r="A599" s="41"/>
      <c r="B599" s="42"/>
      <c r="C599" s="43"/>
      <c r="D599" s="230" t="s">
        <v>176</v>
      </c>
      <c r="E599" s="43"/>
      <c r="F599" s="231" t="s">
        <v>976</v>
      </c>
      <c r="G599" s="43"/>
      <c r="H599" s="43"/>
      <c r="I599" s="214"/>
      <c r="J599" s="43"/>
      <c r="K599" s="43"/>
      <c r="L599" s="47"/>
      <c r="M599" s="215"/>
      <c r="N599" s="216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176</v>
      </c>
      <c r="AU599" s="20" t="s">
        <v>82</v>
      </c>
    </row>
    <row r="600" s="2" customFormat="1" ht="24.15" customHeight="1">
      <c r="A600" s="41"/>
      <c r="B600" s="42"/>
      <c r="C600" s="199" t="s">
        <v>977</v>
      </c>
      <c r="D600" s="199" t="s">
        <v>110</v>
      </c>
      <c r="E600" s="200" t="s">
        <v>978</v>
      </c>
      <c r="F600" s="201" t="s">
        <v>979</v>
      </c>
      <c r="G600" s="202" t="s">
        <v>312</v>
      </c>
      <c r="H600" s="203">
        <v>892.29999999999995</v>
      </c>
      <c r="I600" s="204"/>
      <c r="J600" s="205">
        <f>ROUND(I600*H600,2)</f>
        <v>0</v>
      </c>
      <c r="K600" s="201" t="s">
        <v>174</v>
      </c>
      <c r="L600" s="47"/>
      <c r="M600" s="206" t="s">
        <v>19</v>
      </c>
      <c r="N600" s="207" t="s">
        <v>43</v>
      </c>
      <c r="O600" s="87"/>
      <c r="P600" s="208">
        <f>O600*H600</f>
        <v>0</v>
      </c>
      <c r="Q600" s="208">
        <v>0.16850000000000001</v>
      </c>
      <c r="R600" s="208">
        <f>Q600*H600</f>
        <v>150.35255000000001</v>
      </c>
      <c r="S600" s="208">
        <v>0</v>
      </c>
      <c r="T600" s="209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0" t="s">
        <v>114</v>
      </c>
      <c r="AT600" s="210" t="s">
        <v>110</v>
      </c>
      <c r="AU600" s="210" t="s">
        <v>82</v>
      </c>
      <c r="AY600" s="20" t="s">
        <v>109</v>
      </c>
      <c r="BE600" s="211">
        <f>IF(N600="základní",J600,0)</f>
        <v>0</v>
      </c>
      <c r="BF600" s="211">
        <f>IF(N600="snížená",J600,0)</f>
        <v>0</v>
      </c>
      <c r="BG600" s="211">
        <f>IF(N600="zákl. přenesená",J600,0)</f>
        <v>0</v>
      </c>
      <c r="BH600" s="211">
        <f>IF(N600="sníž. přenesená",J600,0)</f>
        <v>0</v>
      </c>
      <c r="BI600" s="211">
        <f>IF(N600="nulová",J600,0)</f>
        <v>0</v>
      </c>
      <c r="BJ600" s="20" t="s">
        <v>80</v>
      </c>
      <c r="BK600" s="211">
        <f>ROUND(I600*H600,2)</f>
        <v>0</v>
      </c>
      <c r="BL600" s="20" t="s">
        <v>114</v>
      </c>
      <c r="BM600" s="210" t="s">
        <v>980</v>
      </c>
    </row>
    <row r="601" s="2" customFormat="1">
      <c r="A601" s="41"/>
      <c r="B601" s="42"/>
      <c r="C601" s="43"/>
      <c r="D601" s="230" t="s">
        <v>176</v>
      </c>
      <c r="E601" s="43"/>
      <c r="F601" s="231" t="s">
        <v>981</v>
      </c>
      <c r="G601" s="43"/>
      <c r="H601" s="43"/>
      <c r="I601" s="214"/>
      <c r="J601" s="43"/>
      <c r="K601" s="43"/>
      <c r="L601" s="47"/>
      <c r="M601" s="215"/>
      <c r="N601" s="216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176</v>
      </c>
      <c r="AU601" s="20" t="s">
        <v>82</v>
      </c>
    </row>
    <row r="602" s="13" customFormat="1">
      <c r="A602" s="13"/>
      <c r="B602" s="232"/>
      <c r="C602" s="233"/>
      <c r="D602" s="212" t="s">
        <v>178</v>
      </c>
      <c r="E602" s="234" t="s">
        <v>19</v>
      </c>
      <c r="F602" s="235" t="s">
        <v>982</v>
      </c>
      <c r="G602" s="233"/>
      <c r="H602" s="236">
        <v>731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2" t="s">
        <v>178</v>
      </c>
      <c r="AU602" s="242" t="s">
        <v>82</v>
      </c>
      <c r="AV602" s="13" t="s">
        <v>82</v>
      </c>
      <c r="AW602" s="13" t="s">
        <v>33</v>
      </c>
      <c r="AX602" s="13" t="s">
        <v>72</v>
      </c>
      <c r="AY602" s="242" t="s">
        <v>109</v>
      </c>
    </row>
    <row r="603" s="13" customFormat="1">
      <c r="A603" s="13"/>
      <c r="B603" s="232"/>
      <c r="C603" s="233"/>
      <c r="D603" s="212" t="s">
        <v>178</v>
      </c>
      <c r="E603" s="234" t="s">
        <v>19</v>
      </c>
      <c r="F603" s="235" t="s">
        <v>983</v>
      </c>
      <c r="G603" s="233"/>
      <c r="H603" s="236">
        <v>18.699999999999999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178</v>
      </c>
      <c r="AU603" s="242" t="s">
        <v>82</v>
      </c>
      <c r="AV603" s="13" t="s">
        <v>82</v>
      </c>
      <c r="AW603" s="13" t="s">
        <v>33</v>
      </c>
      <c r="AX603" s="13" t="s">
        <v>72</v>
      </c>
      <c r="AY603" s="242" t="s">
        <v>109</v>
      </c>
    </row>
    <row r="604" s="13" customFormat="1">
      <c r="A604" s="13"/>
      <c r="B604" s="232"/>
      <c r="C604" s="233"/>
      <c r="D604" s="212" t="s">
        <v>178</v>
      </c>
      <c r="E604" s="234" t="s">
        <v>19</v>
      </c>
      <c r="F604" s="235" t="s">
        <v>984</v>
      </c>
      <c r="G604" s="233"/>
      <c r="H604" s="236">
        <v>3.6000000000000001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2" t="s">
        <v>178</v>
      </c>
      <c r="AU604" s="242" t="s">
        <v>82</v>
      </c>
      <c r="AV604" s="13" t="s">
        <v>82</v>
      </c>
      <c r="AW604" s="13" t="s">
        <v>33</v>
      </c>
      <c r="AX604" s="13" t="s">
        <v>72</v>
      </c>
      <c r="AY604" s="242" t="s">
        <v>109</v>
      </c>
    </row>
    <row r="605" s="13" customFormat="1">
      <c r="A605" s="13"/>
      <c r="B605" s="232"/>
      <c r="C605" s="233"/>
      <c r="D605" s="212" t="s">
        <v>178</v>
      </c>
      <c r="E605" s="234" t="s">
        <v>19</v>
      </c>
      <c r="F605" s="235" t="s">
        <v>985</v>
      </c>
      <c r="G605" s="233"/>
      <c r="H605" s="236">
        <v>103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178</v>
      </c>
      <c r="AU605" s="242" t="s">
        <v>82</v>
      </c>
      <c r="AV605" s="13" t="s">
        <v>82</v>
      </c>
      <c r="AW605" s="13" t="s">
        <v>33</v>
      </c>
      <c r="AX605" s="13" t="s">
        <v>72</v>
      </c>
      <c r="AY605" s="242" t="s">
        <v>109</v>
      </c>
    </row>
    <row r="606" s="13" customFormat="1">
      <c r="A606" s="13"/>
      <c r="B606" s="232"/>
      <c r="C606" s="233"/>
      <c r="D606" s="212" t="s">
        <v>178</v>
      </c>
      <c r="E606" s="234" t="s">
        <v>19</v>
      </c>
      <c r="F606" s="235" t="s">
        <v>986</v>
      </c>
      <c r="G606" s="233"/>
      <c r="H606" s="236">
        <v>36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2" t="s">
        <v>178</v>
      </c>
      <c r="AU606" s="242" t="s">
        <v>82</v>
      </c>
      <c r="AV606" s="13" t="s">
        <v>82</v>
      </c>
      <c r="AW606" s="13" t="s">
        <v>33</v>
      </c>
      <c r="AX606" s="13" t="s">
        <v>72</v>
      </c>
      <c r="AY606" s="242" t="s">
        <v>109</v>
      </c>
    </row>
    <row r="607" s="15" customFormat="1">
      <c r="A607" s="15"/>
      <c r="B607" s="253"/>
      <c r="C607" s="254"/>
      <c r="D607" s="212" t="s">
        <v>178</v>
      </c>
      <c r="E607" s="255" t="s">
        <v>19</v>
      </c>
      <c r="F607" s="256" t="s">
        <v>223</v>
      </c>
      <c r="G607" s="254"/>
      <c r="H607" s="257">
        <v>892.30000000000007</v>
      </c>
      <c r="I607" s="258"/>
      <c r="J607" s="254"/>
      <c r="K607" s="254"/>
      <c r="L607" s="259"/>
      <c r="M607" s="260"/>
      <c r="N607" s="261"/>
      <c r="O607" s="261"/>
      <c r="P607" s="261"/>
      <c r="Q607" s="261"/>
      <c r="R607" s="261"/>
      <c r="S607" s="261"/>
      <c r="T607" s="262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3" t="s">
        <v>178</v>
      </c>
      <c r="AU607" s="263" t="s">
        <v>82</v>
      </c>
      <c r="AV607" s="15" t="s">
        <v>114</v>
      </c>
      <c r="AW607" s="15" t="s">
        <v>33</v>
      </c>
      <c r="AX607" s="15" t="s">
        <v>80</v>
      </c>
      <c r="AY607" s="263" t="s">
        <v>109</v>
      </c>
    </row>
    <row r="608" s="2" customFormat="1" ht="16.5" customHeight="1">
      <c r="A608" s="41"/>
      <c r="B608" s="42"/>
      <c r="C608" s="264" t="s">
        <v>987</v>
      </c>
      <c r="D608" s="264" t="s">
        <v>455</v>
      </c>
      <c r="E608" s="265" t="s">
        <v>988</v>
      </c>
      <c r="F608" s="266" t="s">
        <v>989</v>
      </c>
      <c r="G608" s="267" t="s">
        <v>312</v>
      </c>
      <c r="H608" s="268">
        <v>745.62</v>
      </c>
      <c r="I608" s="269"/>
      <c r="J608" s="270">
        <f>ROUND(I608*H608,2)</f>
        <v>0</v>
      </c>
      <c r="K608" s="266" t="s">
        <v>174</v>
      </c>
      <c r="L608" s="271"/>
      <c r="M608" s="272" t="s">
        <v>19</v>
      </c>
      <c r="N608" s="273" t="s">
        <v>43</v>
      </c>
      <c r="O608" s="87"/>
      <c r="P608" s="208">
        <f>O608*H608</f>
        <v>0</v>
      </c>
      <c r="Q608" s="208">
        <v>0.080000000000000002</v>
      </c>
      <c r="R608" s="208">
        <f>Q608*H608</f>
        <v>59.6496</v>
      </c>
      <c r="S608" s="208">
        <v>0</v>
      </c>
      <c r="T608" s="209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0" t="s">
        <v>139</v>
      </c>
      <c r="AT608" s="210" t="s">
        <v>455</v>
      </c>
      <c r="AU608" s="210" t="s">
        <v>82</v>
      </c>
      <c r="AY608" s="20" t="s">
        <v>109</v>
      </c>
      <c r="BE608" s="211">
        <f>IF(N608="základní",J608,0)</f>
        <v>0</v>
      </c>
      <c r="BF608" s="211">
        <f>IF(N608="snížená",J608,0)</f>
        <v>0</v>
      </c>
      <c r="BG608" s="211">
        <f>IF(N608="zákl. přenesená",J608,0)</f>
        <v>0</v>
      </c>
      <c r="BH608" s="211">
        <f>IF(N608="sníž. přenesená",J608,0)</f>
        <v>0</v>
      </c>
      <c r="BI608" s="211">
        <f>IF(N608="nulová",J608,0)</f>
        <v>0</v>
      </c>
      <c r="BJ608" s="20" t="s">
        <v>80</v>
      </c>
      <c r="BK608" s="211">
        <f>ROUND(I608*H608,2)</f>
        <v>0</v>
      </c>
      <c r="BL608" s="20" t="s">
        <v>114</v>
      </c>
      <c r="BM608" s="210" t="s">
        <v>990</v>
      </c>
    </row>
    <row r="609" s="13" customFormat="1">
      <c r="A609" s="13"/>
      <c r="B609" s="232"/>
      <c r="C609" s="233"/>
      <c r="D609" s="212" t="s">
        <v>178</v>
      </c>
      <c r="E609" s="233"/>
      <c r="F609" s="235" t="s">
        <v>991</v>
      </c>
      <c r="G609" s="233"/>
      <c r="H609" s="236">
        <v>745.62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178</v>
      </c>
      <c r="AU609" s="242" t="s">
        <v>82</v>
      </c>
      <c r="AV609" s="13" t="s">
        <v>82</v>
      </c>
      <c r="AW609" s="13" t="s">
        <v>4</v>
      </c>
      <c r="AX609" s="13" t="s">
        <v>80</v>
      </c>
      <c r="AY609" s="242" t="s">
        <v>109</v>
      </c>
    </row>
    <row r="610" s="2" customFormat="1" ht="16.5" customHeight="1">
      <c r="A610" s="41"/>
      <c r="B610" s="42"/>
      <c r="C610" s="264" t="s">
        <v>992</v>
      </c>
      <c r="D610" s="264" t="s">
        <v>455</v>
      </c>
      <c r="E610" s="265" t="s">
        <v>993</v>
      </c>
      <c r="F610" s="266" t="s">
        <v>994</v>
      </c>
      <c r="G610" s="267" t="s">
        <v>312</v>
      </c>
      <c r="H610" s="268">
        <v>18.699999999999999</v>
      </c>
      <c r="I610" s="269"/>
      <c r="J610" s="270">
        <f>ROUND(I610*H610,2)</f>
        <v>0</v>
      </c>
      <c r="K610" s="266" t="s">
        <v>174</v>
      </c>
      <c r="L610" s="271"/>
      <c r="M610" s="272" t="s">
        <v>19</v>
      </c>
      <c r="N610" s="273" t="s">
        <v>43</v>
      </c>
      <c r="O610" s="87"/>
      <c r="P610" s="208">
        <f>O610*H610</f>
        <v>0</v>
      </c>
      <c r="Q610" s="208">
        <v>0.11167000000000001</v>
      </c>
      <c r="R610" s="208">
        <f>Q610*H610</f>
        <v>2.0882290000000001</v>
      </c>
      <c r="S610" s="208">
        <v>0</v>
      </c>
      <c r="T610" s="209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0" t="s">
        <v>139</v>
      </c>
      <c r="AT610" s="210" t="s">
        <v>455</v>
      </c>
      <c r="AU610" s="210" t="s">
        <v>82</v>
      </c>
      <c r="AY610" s="20" t="s">
        <v>109</v>
      </c>
      <c r="BE610" s="211">
        <f>IF(N610="základní",J610,0)</f>
        <v>0</v>
      </c>
      <c r="BF610" s="211">
        <f>IF(N610="snížená",J610,0)</f>
        <v>0</v>
      </c>
      <c r="BG610" s="211">
        <f>IF(N610="zákl. přenesená",J610,0)</f>
        <v>0</v>
      </c>
      <c r="BH610" s="211">
        <f>IF(N610="sníž. přenesená",J610,0)</f>
        <v>0</v>
      </c>
      <c r="BI610" s="211">
        <f>IF(N610="nulová",J610,0)</f>
        <v>0</v>
      </c>
      <c r="BJ610" s="20" t="s">
        <v>80</v>
      </c>
      <c r="BK610" s="211">
        <f>ROUND(I610*H610,2)</f>
        <v>0</v>
      </c>
      <c r="BL610" s="20" t="s">
        <v>114</v>
      </c>
      <c r="BM610" s="210" t="s">
        <v>995</v>
      </c>
    </row>
    <row r="611" s="2" customFormat="1" ht="16.5" customHeight="1">
      <c r="A611" s="41"/>
      <c r="B611" s="42"/>
      <c r="C611" s="264" t="s">
        <v>996</v>
      </c>
      <c r="D611" s="264" t="s">
        <v>455</v>
      </c>
      <c r="E611" s="265" t="s">
        <v>997</v>
      </c>
      <c r="F611" s="266" t="s">
        <v>998</v>
      </c>
      <c r="G611" s="267" t="s">
        <v>312</v>
      </c>
      <c r="H611" s="268">
        <v>3.6000000000000001</v>
      </c>
      <c r="I611" s="269"/>
      <c r="J611" s="270">
        <f>ROUND(I611*H611,2)</f>
        <v>0</v>
      </c>
      <c r="K611" s="266" t="s">
        <v>19</v>
      </c>
      <c r="L611" s="271"/>
      <c r="M611" s="272" t="s">
        <v>19</v>
      </c>
      <c r="N611" s="273" t="s">
        <v>43</v>
      </c>
      <c r="O611" s="87"/>
      <c r="P611" s="208">
        <f>O611*H611</f>
        <v>0</v>
      </c>
      <c r="Q611" s="208">
        <v>0.105</v>
      </c>
      <c r="R611" s="208">
        <f>Q611*H611</f>
        <v>0.378</v>
      </c>
      <c r="S611" s="208">
        <v>0</v>
      </c>
      <c r="T611" s="209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0" t="s">
        <v>139</v>
      </c>
      <c r="AT611" s="210" t="s">
        <v>455</v>
      </c>
      <c r="AU611" s="210" t="s">
        <v>82</v>
      </c>
      <c r="AY611" s="20" t="s">
        <v>109</v>
      </c>
      <c r="BE611" s="211">
        <f>IF(N611="základní",J611,0)</f>
        <v>0</v>
      </c>
      <c r="BF611" s="211">
        <f>IF(N611="snížená",J611,0)</f>
        <v>0</v>
      </c>
      <c r="BG611" s="211">
        <f>IF(N611="zákl. přenesená",J611,0)</f>
        <v>0</v>
      </c>
      <c r="BH611" s="211">
        <f>IF(N611="sníž. přenesená",J611,0)</f>
        <v>0</v>
      </c>
      <c r="BI611" s="211">
        <f>IF(N611="nulová",J611,0)</f>
        <v>0</v>
      </c>
      <c r="BJ611" s="20" t="s">
        <v>80</v>
      </c>
      <c r="BK611" s="211">
        <f>ROUND(I611*H611,2)</f>
        <v>0</v>
      </c>
      <c r="BL611" s="20" t="s">
        <v>114</v>
      </c>
      <c r="BM611" s="210" t="s">
        <v>999</v>
      </c>
    </row>
    <row r="612" s="2" customFormat="1" ht="16.5" customHeight="1">
      <c r="A612" s="41"/>
      <c r="B612" s="42"/>
      <c r="C612" s="264" t="s">
        <v>1000</v>
      </c>
      <c r="D612" s="264" t="s">
        <v>455</v>
      </c>
      <c r="E612" s="265" t="s">
        <v>1001</v>
      </c>
      <c r="F612" s="266" t="s">
        <v>1002</v>
      </c>
      <c r="G612" s="267" t="s">
        <v>312</v>
      </c>
      <c r="H612" s="268">
        <v>105.06</v>
      </c>
      <c r="I612" s="269"/>
      <c r="J612" s="270">
        <f>ROUND(I612*H612,2)</f>
        <v>0</v>
      </c>
      <c r="K612" s="266" t="s">
        <v>174</v>
      </c>
      <c r="L612" s="271"/>
      <c r="M612" s="272" t="s">
        <v>19</v>
      </c>
      <c r="N612" s="273" t="s">
        <v>43</v>
      </c>
      <c r="O612" s="87"/>
      <c r="P612" s="208">
        <f>O612*H612</f>
        <v>0</v>
      </c>
      <c r="Q612" s="208">
        <v>0.048300000000000003</v>
      </c>
      <c r="R612" s="208">
        <f>Q612*H612</f>
        <v>5.0743980000000004</v>
      </c>
      <c r="S612" s="208">
        <v>0</v>
      </c>
      <c r="T612" s="209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0" t="s">
        <v>139</v>
      </c>
      <c r="AT612" s="210" t="s">
        <v>455</v>
      </c>
      <c r="AU612" s="210" t="s">
        <v>82</v>
      </c>
      <c r="AY612" s="20" t="s">
        <v>109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20" t="s">
        <v>80</v>
      </c>
      <c r="BK612" s="211">
        <f>ROUND(I612*H612,2)</f>
        <v>0</v>
      </c>
      <c r="BL612" s="20" t="s">
        <v>114</v>
      </c>
      <c r="BM612" s="210" t="s">
        <v>1003</v>
      </c>
    </row>
    <row r="613" s="13" customFormat="1">
      <c r="A613" s="13"/>
      <c r="B613" s="232"/>
      <c r="C613" s="233"/>
      <c r="D613" s="212" t="s">
        <v>178</v>
      </c>
      <c r="E613" s="233"/>
      <c r="F613" s="235" t="s">
        <v>1004</v>
      </c>
      <c r="G613" s="233"/>
      <c r="H613" s="236">
        <v>105.06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178</v>
      </c>
      <c r="AU613" s="242" t="s">
        <v>82</v>
      </c>
      <c r="AV613" s="13" t="s">
        <v>82</v>
      </c>
      <c r="AW613" s="13" t="s">
        <v>4</v>
      </c>
      <c r="AX613" s="13" t="s">
        <v>80</v>
      </c>
      <c r="AY613" s="242" t="s">
        <v>109</v>
      </c>
    </row>
    <row r="614" s="2" customFormat="1" ht="16.5" customHeight="1">
      <c r="A614" s="41"/>
      <c r="B614" s="42"/>
      <c r="C614" s="264" t="s">
        <v>1005</v>
      </c>
      <c r="D614" s="264" t="s">
        <v>455</v>
      </c>
      <c r="E614" s="265" t="s">
        <v>1006</v>
      </c>
      <c r="F614" s="266" t="s">
        <v>1007</v>
      </c>
      <c r="G614" s="267" t="s">
        <v>312</v>
      </c>
      <c r="H614" s="268">
        <v>36.719999999999999</v>
      </c>
      <c r="I614" s="269"/>
      <c r="J614" s="270">
        <f>ROUND(I614*H614,2)</f>
        <v>0</v>
      </c>
      <c r="K614" s="266" t="s">
        <v>174</v>
      </c>
      <c r="L614" s="271"/>
      <c r="M614" s="272" t="s">
        <v>19</v>
      </c>
      <c r="N614" s="273" t="s">
        <v>43</v>
      </c>
      <c r="O614" s="87"/>
      <c r="P614" s="208">
        <f>O614*H614</f>
        <v>0</v>
      </c>
      <c r="Q614" s="208">
        <v>0.065670000000000006</v>
      </c>
      <c r="R614" s="208">
        <f>Q614*H614</f>
        <v>2.4114024000000001</v>
      </c>
      <c r="S614" s="208">
        <v>0</v>
      </c>
      <c r="T614" s="209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0" t="s">
        <v>139</v>
      </c>
      <c r="AT614" s="210" t="s">
        <v>455</v>
      </c>
      <c r="AU614" s="210" t="s">
        <v>82</v>
      </c>
      <c r="AY614" s="20" t="s">
        <v>109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20" t="s">
        <v>80</v>
      </c>
      <c r="BK614" s="211">
        <f>ROUND(I614*H614,2)</f>
        <v>0</v>
      </c>
      <c r="BL614" s="20" t="s">
        <v>114</v>
      </c>
      <c r="BM614" s="210" t="s">
        <v>1008</v>
      </c>
    </row>
    <row r="615" s="13" customFormat="1">
      <c r="A615" s="13"/>
      <c r="B615" s="232"/>
      <c r="C615" s="233"/>
      <c r="D615" s="212" t="s">
        <v>178</v>
      </c>
      <c r="E615" s="233"/>
      <c r="F615" s="235" t="s">
        <v>1009</v>
      </c>
      <c r="G615" s="233"/>
      <c r="H615" s="236">
        <v>36.719999999999999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178</v>
      </c>
      <c r="AU615" s="242" t="s">
        <v>82</v>
      </c>
      <c r="AV615" s="13" t="s">
        <v>82</v>
      </c>
      <c r="AW615" s="13" t="s">
        <v>4</v>
      </c>
      <c r="AX615" s="13" t="s">
        <v>80</v>
      </c>
      <c r="AY615" s="242" t="s">
        <v>109</v>
      </c>
    </row>
    <row r="616" s="2" customFormat="1" ht="24.15" customHeight="1">
      <c r="A616" s="41"/>
      <c r="B616" s="42"/>
      <c r="C616" s="199" t="s">
        <v>1010</v>
      </c>
      <c r="D616" s="199" t="s">
        <v>110</v>
      </c>
      <c r="E616" s="200" t="s">
        <v>1011</v>
      </c>
      <c r="F616" s="201" t="s">
        <v>1012</v>
      </c>
      <c r="G616" s="202" t="s">
        <v>312</v>
      </c>
      <c r="H616" s="203">
        <v>342</v>
      </c>
      <c r="I616" s="204"/>
      <c r="J616" s="205">
        <f>ROUND(I616*H616,2)</f>
        <v>0</v>
      </c>
      <c r="K616" s="201" t="s">
        <v>174</v>
      </c>
      <c r="L616" s="47"/>
      <c r="M616" s="206" t="s">
        <v>19</v>
      </c>
      <c r="N616" s="207" t="s">
        <v>43</v>
      </c>
      <c r="O616" s="87"/>
      <c r="P616" s="208">
        <f>O616*H616</f>
        <v>0</v>
      </c>
      <c r="Q616" s="208">
        <v>0.14041999999999999</v>
      </c>
      <c r="R616" s="208">
        <f>Q616*H616</f>
        <v>48.023639999999993</v>
      </c>
      <c r="S616" s="208">
        <v>0</v>
      </c>
      <c r="T616" s="209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0" t="s">
        <v>114</v>
      </c>
      <c r="AT616" s="210" t="s">
        <v>110</v>
      </c>
      <c r="AU616" s="210" t="s">
        <v>82</v>
      </c>
      <c r="AY616" s="20" t="s">
        <v>109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20" t="s">
        <v>80</v>
      </c>
      <c r="BK616" s="211">
        <f>ROUND(I616*H616,2)</f>
        <v>0</v>
      </c>
      <c r="BL616" s="20" t="s">
        <v>114</v>
      </c>
      <c r="BM616" s="210" t="s">
        <v>1013</v>
      </c>
    </row>
    <row r="617" s="2" customFormat="1">
      <c r="A617" s="41"/>
      <c r="B617" s="42"/>
      <c r="C617" s="43"/>
      <c r="D617" s="230" t="s">
        <v>176</v>
      </c>
      <c r="E617" s="43"/>
      <c r="F617" s="231" t="s">
        <v>1014</v>
      </c>
      <c r="G617" s="43"/>
      <c r="H617" s="43"/>
      <c r="I617" s="214"/>
      <c r="J617" s="43"/>
      <c r="K617" s="43"/>
      <c r="L617" s="47"/>
      <c r="M617" s="215"/>
      <c r="N617" s="216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176</v>
      </c>
      <c r="AU617" s="20" t="s">
        <v>82</v>
      </c>
    </row>
    <row r="618" s="13" customFormat="1">
      <c r="A618" s="13"/>
      <c r="B618" s="232"/>
      <c r="C618" s="233"/>
      <c r="D618" s="212" t="s">
        <v>178</v>
      </c>
      <c r="E618" s="234" t="s">
        <v>19</v>
      </c>
      <c r="F618" s="235" t="s">
        <v>1015</v>
      </c>
      <c r="G618" s="233"/>
      <c r="H618" s="236">
        <v>342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178</v>
      </c>
      <c r="AU618" s="242" t="s">
        <v>82</v>
      </c>
      <c r="AV618" s="13" t="s">
        <v>82</v>
      </c>
      <c r="AW618" s="13" t="s">
        <v>33</v>
      </c>
      <c r="AX618" s="13" t="s">
        <v>80</v>
      </c>
      <c r="AY618" s="242" t="s">
        <v>109</v>
      </c>
    </row>
    <row r="619" s="2" customFormat="1" ht="16.5" customHeight="1">
      <c r="A619" s="41"/>
      <c r="B619" s="42"/>
      <c r="C619" s="264" t="s">
        <v>1016</v>
      </c>
      <c r="D619" s="264" t="s">
        <v>455</v>
      </c>
      <c r="E619" s="265" t="s">
        <v>1017</v>
      </c>
      <c r="F619" s="266" t="s">
        <v>1018</v>
      </c>
      <c r="G619" s="267" t="s">
        <v>312</v>
      </c>
      <c r="H619" s="268">
        <v>348.83999999999997</v>
      </c>
      <c r="I619" s="269"/>
      <c r="J619" s="270">
        <f>ROUND(I619*H619,2)</f>
        <v>0</v>
      </c>
      <c r="K619" s="266" t="s">
        <v>174</v>
      </c>
      <c r="L619" s="271"/>
      <c r="M619" s="272" t="s">
        <v>19</v>
      </c>
      <c r="N619" s="273" t="s">
        <v>43</v>
      </c>
      <c r="O619" s="87"/>
      <c r="P619" s="208">
        <f>O619*H619</f>
        <v>0</v>
      </c>
      <c r="Q619" s="208">
        <v>0.044999999999999998</v>
      </c>
      <c r="R619" s="208">
        <f>Q619*H619</f>
        <v>15.697799999999999</v>
      </c>
      <c r="S619" s="208">
        <v>0</v>
      </c>
      <c r="T619" s="209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0" t="s">
        <v>139</v>
      </c>
      <c r="AT619" s="210" t="s">
        <v>455</v>
      </c>
      <c r="AU619" s="210" t="s">
        <v>82</v>
      </c>
      <c r="AY619" s="20" t="s">
        <v>109</v>
      </c>
      <c r="BE619" s="211">
        <f>IF(N619="základní",J619,0)</f>
        <v>0</v>
      </c>
      <c r="BF619" s="211">
        <f>IF(N619="snížená",J619,0)</f>
        <v>0</v>
      </c>
      <c r="BG619" s="211">
        <f>IF(N619="zákl. přenesená",J619,0)</f>
        <v>0</v>
      </c>
      <c r="BH619" s="211">
        <f>IF(N619="sníž. přenesená",J619,0)</f>
        <v>0</v>
      </c>
      <c r="BI619" s="211">
        <f>IF(N619="nulová",J619,0)</f>
        <v>0</v>
      </c>
      <c r="BJ619" s="20" t="s">
        <v>80</v>
      </c>
      <c r="BK619" s="211">
        <f>ROUND(I619*H619,2)</f>
        <v>0</v>
      </c>
      <c r="BL619" s="20" t="s">
        <v>114</v>
      </c>
      <c r="BM619" s="210" t="s">
        <v>1019</v>
      </c>
    </row>
    <row r="620" s="13" customFormat="1">
      <c r="A620" s="13"/>
      <c r="B620" s="232"/>
      <c r="C620" s="233"/>
      <c r="D620" s="212" t="s">
        <v>178</v>
      </c>
      <c r="E620" s="233"/>
      <c r="F620" s="235" t="s">
        <v>1020</v>
      </c>
      <c r="G620" s="233"/>
      <c r="H620" s="236">
        <v>348.83999999999997</v>
      </c>
      <c r="I620" s="237"/>
      <c r="J620" s="233"/>
      <c r="K620" s="233"/>
      <c r="L620" s="238"/>
      <c r="M620" s="239"/>
      <c r="N620" s="240"/>
      <c r="O620" s="240"/>
      <c r="P620" s="240"/>
      <c r="Q620" s="240"/>
      <c r="R620" s="240"/>
      <c r="S620" s="240"/>
      <c r="T620" s="24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2" t="s">
        <v>178</v>
      </c>
      <c r="AU620" s="242" t="s">
        <v>82</v>
      </c>
      <c r="AV620" s="13" t="s">
        <v>82</v>
      </c>
      <c r="AW620" s="13" t="s">
        <v>4</v>
      </c>
      <c r="AX620" s="13" t="s">
        <v>80</v>
      </c>
      <c r="AY620" s="242" t="s">
        <v>109</v>
      </c>
    </row>
    <row r="621" s="2" customFormat="1" ht="21.75" customHeight="1">
      <c r="A621" s="41"/>
      <c r="B621" s="42"/>
      <c r="C621" s="199" t="s">
        <v>1021</v>
      </c>
      <c r="D621" s="199" t="s">
        <v>110</v>
      </c>
      <c r="E621" s="200" t="s">
        <v>1022</v>
      </c>
      <c r="F621" s="201" t="s">
        <v>1023</v>
      </c>
      <c r="G621" s="202" t="s">
        <v>312</v>
      </c>
      <c r="H621" s="203">
        <v>38.600000000000001</v>
      </c>
      <c r="I621" s="204"/>
      <c r="J621" s="205">
        <f>ROUND(I621*H621,2)</f>
        <v>0</v>
      </c>
      <c r="K621" s="201" t="s">
        <v>174</v>
      </c>
      <c r="L621" s="47"/>
      <c r="M621" s="206" t="s">
        <v>19</v>
      </c>
      <c r="N621" s="207" t="s">
        <v>43</v>
      </c>
      <c r="O621" s="87"/>
      <c r="P621" s="208">
        <f>O621*H621</f>
        <v>0</v>
      </c>
      <c r="Q621" s="208">
        <v>0</v>
      </c>
      <c r="R621" s="208">
        <f>Q621*H621</f>
        <v>0</v>
      </c>
      <c r="S621" s="208">
        <v>0</v>
      </c>
      <c r="T621" s="209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0" t="s">
        <v>114</v>
      </c>
      <c r="AT621" s="210" t="s">
        <v>110</v>
      </c>
      <c r="AU621" s="210" t="s">
        <v>82</v>
      </c>
      <c r="AY621" s="20" t="s">
        <v>109</v>
      </c>
      <c r="BE621" s="211">
        <f>IF(N621="základní",J621,0)</f>
        <v>0</v>
      </c>
      <c r="BF621" s="211">
        <f>IF(N621="snížená",J621,0)</f>
        <v>0</v>
      </c>
      <c r="BG621" s="211">
        <f>IF(N621="zákl. přenesená",J621,0)</f>
        <v>0</v>
      </c>
      <c r="BH621" s="211">
        <f>IF(N621="sníž. přenesená",J621,0)</f>
        <v>0</v>
      </c>
      <c r="BI621" s="211">
        <f>IF(N621="nulová",J621,0)</f>
        <v>0</v>
      </c>
      <c r="BJ621" s="20" t="s">
        <v>80</v>
      </c>
      <c r="BK621" s="211">
        <f>ROUND(I621*H621,2)</f>
        <v>0</v>
      </c>
      <c r="BL621" s="20" t="s">
        <v>114</v>
      </c>
      <c r="BM621" s="210" t="s">
        <v>1024</v>
      </c>
    </row>
    <row r="622" s="2" customFormat="1">
      <c r="A622" s="41"/>
      <c r="B622" s="42"/>
      <c r="C622" s="43"/>
      <c r="D622" s="230" t="s">
        <v>176</v>
      </c>
      <c r="E622" s="43"/>
      <c r="F622" s="231" t="s">
        <v>1025</v>
      </c>
      <c r="G622" s="43"/>
      <c r="H622" s="43"/>
      <c r="I622" s="214"/>
      <c r="J622" s="43"/>
      <c r="K622" s="43"/>
      <c r="L622" s="47"/>
      <c r="M622" s="215"/>
      <c r="N622" s="216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176</v>
      </c>
      <c r="AU622" s="20" t="s">
        <v>82</v>
      </c>
    </row>
    <row r="623" s="13" customFormat="1">
      <c r="A623" s="13"/>
      <c r="B623" s="232"/>
      <c r="C623" s="233"/>
      <c r="D623" s="212" t="s">
        <v>178</v>
      </c>
      <c r="E623" s="234" t="s">
        <v>19</v>
      </c>
      <c r="F623" s="235" t="s">
        <v>1026</v>
      </c>
      <c r="G623" s="233"/>
      <c r="H623" s="236">
        <v>38.600000000000001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178</v>
      </c>
      <c r="AU623" s="242" t="s">
        <v>82</v>
      </c>
      <c r="AV623" s="13" t="s">
        <v>82</v>
      </c>
      <c r="AW623" s="13" t="s">
        <v>33</v>
      </c>
      <c r="AX623" s="13" t="s">
        <v>80</v>
      </c>
      <c r="AY623" s="242" t="s">
        <v>109</v>
      </c>
    </row>
    <row r="624" s="2" customFormat="1" ht="24.15" customHeight="1">
      <c r="A624" s="41"/>
      <c r="B624" s="42"/>
      <c r="C624" s="199" t="s">
        <v>1027</v>
      </c>
      <c r="D624" s="199" t="s">
        <v>110</v>
      </c>
      <c r="E624" s="200" t="s">
        <v>1028</v>
      </c>
      <c r="F624" s="201" t="s">
        <v>1029</v>
      </c>
      <c r="G624" s="202" t="s">
        <v>312</v>
      </c>
      <c r="H624" s="203">
        <v>38.600000000000001</v>
      </c>
      <c r="I624" s="204"/>
      <c r="J624" s="205">
        <f>ROUND(I624*H624,2)</f>
        <v>0</v>
      </c>
      <c r="K624" s="201" t="s">
        <v>174</v>
      </c>
      <c r="L624" s="47"/>
      <c r="M624" s="206" t="s">
        <v>19</v>
      </c>
      <c r="N624" s="207" t="s">
        <v>43</v>
      </c>
      <c r="O624" s="87"/>
      <c r="P624" s="208">
        <f>O624*H624</f>
        <v>0</v>
      </c>
      <c r="Q624" s="208">
        <v>0.00017000000000000001</v>
      </c>
      <c r="R624" s="208">
        <f>Q624*H624</f>
        <v>0.006562000000000001</v>
      </c>
      <c r="S624" s="208">
        <v>0</v>
      </c>
      <c r="T624" s="209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0" t="s">
        <v>114</v>
      </c>
      <c r="AT624" s="210" t="s">
        <v>110</v>
      </c>
      <c r="AU624" s="210" t="s">
        <v>82</v>
      </c>
      <c r="AY624" s="20" t="s">
        <v>109</v>
      </c>
      <c r="BE624" s="211">
        <f>IF(N624="základní",J624,0)</f>
        <v>0</v>
      </c>
      <c r="BF624" s="211">
        <f>IF(N624="snížená",J624,0)</f>
        <v>0</v>
      </c>
      <c r="BG624" s="211">
        <f>IF(N624="zákl. přenesená",J624,0)</f>
        <v>0</v>
      </c>
      <c r="BH624" s="211">
        <f>IF(N624="sníž. přenesená",J624,0)</f>
        <v>0</v>
      </c>
      <c r="BI624" s="211">
        <f>IF(N624="nulová",J624,0)</f>
        <v>0</v>
      </c>
      <c r="BJ624" s="20" t="s">
        <v>80</v>
      </c>
      <c r="BK624" s="211">
        <f>ROUND(I624*H624,2)</f>
        <v>0</v>
      </c>
      <c r="BL624" s="20" t="s">
        <v>114</v>
      </c>
      <c r="BM624" s="210" t="s">
        <v>1030</v>
      </c>
    </row>
    <row r="625" s="2" customFormat="1">
      <c r="A625" s="41"/>
      <c r="B625" s="42"/>
      <c r="C625" s="43"/>
      <c r="D625" s="230" t="s">
        <v>176</v>
      </c>
      <c r="E625" s="43"/>
      <c r="F625" s="231" t="s">
        <v>1031</v>
      </c>
      <c r="G625" s="43"/>
      <c r="H625" s="43"/>
      <c r="I625" s="214"/>
      <c r="J625" s="43"/>
      <c r="K625" s="43"/>
      <c r="L625" s="47"/>
      <c r="M625" s="215"/>
      <c r="N625" s="216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176</v>
      </c>
      <c r="AU625" s="20" t="s">
        <v>82</v>
      </c>
    </row>
    <row r="626" s="13" customFormat="1">
      <c r="A626" s="13"/>
      <c r="B626" s="232"/>
      <c r="C626" s="233"/>
      <c r="D626" s="212" t="s">
        <v>178</v>
      </c>
      <c r="E626" s="234" t="s">
        <v>19</v>
      </c>
      <c r="F626" s="235" t="s">
        <v>1026</v>
      </c>
      <c r="G626" s="233"/>
      <c r="H626" s="236">
        <v>38.600000000000001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178</v>
      </c>
      <c r="AU626" s="242" t="s">
        <v>82</v>
      </c>
      <c r="AV626" s="13" t="s">
        <v>82</v>
      </c>
      <c r="AW626" s="13" t="s">
        <v>33</v>
      </c>
      <c r="AX626" s="13" t="s">
        <v>80</v>
      </c>
      <c r="AY626" s="242" t="s">
        <v>109</v>
      </c>
    </row>
    <row r="627" s="2" customFormat="1" ht="16.5" customHeight="1">
      <c r="A627" s="41"/>
      <c r="B627" s="42"/>
      <c r="C627" s="199" t="s">
        <v>1032</v>
      </c>
      <c r="D627" s="199" t="s">
        <v>110</v>
      </c>
      <c r="E627" s="200" t="s">
        <v>1033</v>
      </c>
      <c r="F627" s="201" t="s">
        <v>1034</v>
      </c>
      <c r="G627" s="202" t="s">
        <v>182</v>
      </c>
      <c r="H627" s="203">
        <v>7</v>
      </c>
      <c r="I627" s="204"/>
      <c r="J627" s="205">
        <f>ROUND(I627*H627,2)</f>
        <v>0</v>
      </c>
      <c r="K627" s="201" t="s">
        <v>174</v>
      </c>
      <c r="L627" s="47"/>
      <c r="M627" s="206" t="s">
        <v>19</v>
      </c>
      <c r="N627" s="207" t="s">
        <v>43</v>
      </c>
      <c r="O627" s="87"/>
      <c r="P627" s="208">
        <f>O627*H627</f>
        <v>0</v>
      </c>
      <c r="Q627" s="208">
        <v>0.0060000000000000001</v>
      </c>
      <c r="R627" s="208">
        <f>Q627*H627</f>
        <v>0.042000000000000003</v>
      </c>
      <c r="S627" s="208">
        <v>0</v>
      </c>
      <c r="T627" s="209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0" t="s">
        <v>114</v>
      </c>
      <c r="AT627" s="210" t="s">
        <v>110</v>
      </c>
      <c r="AU627" s="210" t="s">
        <v>82</v>
      </c>
      <c r="AY627" s="20" t="s">
        <v>109</v>
      </c>
      <c r="BE627" s="211">
        <f>IF(N627="základní",J627,0)</f>
        <v>0</v>
      </c>
      <c r="BF627" s="211">
        <f>IF(N627="snížená",J627,0)</f>
        <v>0</v>
      </c>
      <c r="BG627" s="211">
        <f>IF(N627="zákl. přenesená",J627,0)</f>
        <v>0</v>
      </c>
      <c r="BH627" s="211">
        <f>IF(N627="sníž. přenesená",J627,0)</f>
        <v>0</v>
      </c>
      <c r="BI627" s="211">
        <f>IF(N627="nulová",J627,0)</f>
        <v>0</v>
      </c>
      <c r="BJ627" s="20" t="s">
        <v>80</v>
      </c>
      <c r="BK627" s="211">
        <f>ROUND(I627*H627,2)</f>
        <v>0</v>
      </c>
      <c r="BL627" s="20" t="s">
        <v>114</v>
      </c>
      <c r="BM627" s="210" t="s">
        <v>1035</v>
      </c>
    </row>
    <row r="628" s="2" customFormat="1">
      <c r="A628" s="41"/>
      <c r="B628" s="42"/>
      <c r="C628" s="43"/>
      <c r="D628" s="230" t="s">
        <v>176</v>
      </c>
      <c r="E628" s="43"/>
      <c r="F628" s="231" t="s">
        <v>1036</v>
      </c>
      <c r="G628" s="43"/>
      <c r="H628" s="43"/>
      <c r="I628" s="214"/>
      <c r="J628" s="43"/>
      <c r="K628" s="43"/>
      <c r="L628" s="47"/>
      <c r="M628" s="215"/>
      <c r="N628" s="216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176</v>
      </c>
      <c r="AU628" s="20" t="s">
        <v>82</v>
      </c>
    </row>
    <row r="629" s="2" customFormat="1" ht="16.5" customHeight="1">
      <c r="A629" s="41"/>
      <c r="B629" s="42"/>
      <c r="C629" s="264" t="s">
        <v>1037</v>
      </c>
      <c r="D629" s="264" t="s">
        <v>455</v>
      </c>
      <c r="E629" s="265" t="s">
        <v>1038</v>
      </c>
      <c r="F629" s="266" t="s">
        <v>1039</v>
      </c>
      <c r="G629" s="267" t="s">
        <v>182</v>
      </c>
      <c r="H629" s="268">
        <v>7</v>
      </c>
      <c r="I629" s="269"/>
      <c r="J629" s="270">
        <f>ROUND(I629*H629,2)</f>
        <v>0</v>
      </c>
      <c r="K629" s="266" t="s">
        <v>174</v>
      </c>
      <c r="L629" s="271"/>
      <c r="M629" s="272" t="s">
        <v>19</v>
      </c>
      <c r="N629" s="273" t="s">
        <v>43</v>
      </c>
      <c r="O629" s="87"/>
      <c r="P629" s="208">
        <f>O629*H629</f>
        <v>0</v>
      </c>
      <c r="Q629" s="208">
        <v>0.0055999999999999999</v>
      </c>
      <c r="R629" s="208">
        <f>Q629*H629</f>
        <v>0.039199999999999999</v>
      </c>
      <c r="S629" s="208">
        <v>0</v>
      </c>
      <c r="T629" s="209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0" t="s">
        <v>139</v>
      </c>
      <c r="AT629" s="210" t="s">
        <v>455</v>
      </c>
      <c r="AU629" s="210" t="s">
        <v>82</v>
      </c>
      <c r="AY629" s="20" t="s">
        <v>109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20" t="s">
        <v>80</v>
      </c>
      <c r="BK629" s="211">
        <f>ROUND(I629*H629,2)</f>
        <v>0</v>
      </c>
      <c r="BL629" s="20" t="s">
        <v>114</v>
      </c>
      <c r="BM629" s="210" t="s">
        <v>1040</v>
      </c>
    </row>
    <row r="630" s="2" customFormat="1" ht="16.5" customHeight="1">
      <c r="A630" s="41"/>
      <c r="B630" s="42"/>
      <c r="C630" s="199" t="s">
        <v>1041</v>
      </c>
      <c r="D630" s="199" t="s">
        <v>110</v>
      </c>
      <c r="E630" s="200" t="s">
        <v>1042</v>
      </c>
      <c r="F630" s="201" t="s">
        <v>1043</v>
      </c>
      <c r="G630" s="202" t="s">
        <v>173</v>
      </c>
      <c r="H630" s="203">
        <v>5056.5</v>
      </c>
      <c r="I630" s="204"/>
      <c r="J630" s="205">
        <f>ROUND(I630*H630,2)</f>
        <v>0</v>
      </c>
      <c r="K630" s="201" t="s">
        <v>174</v>
      </c>
      <c r="L630" s="47"/>
      <c r="M630" s="206" t="s">
        <v>19</v>
      </c>
      <c r="N630" s="207" t="s">
        <v>43</v>
      </c>
      <c r="O630" s="87"/>
      <c r="P630" s="208">
        <f>O630*H630</f>
        <v>0</v>
      </c>
      <c r="Q630" s="208">
        <v>0.00046999999999999999</v>
      </c>
      <c r="R630" s="208">
        <f>Q630*H630</f>
        <v>2.3765549999999998</v>
      </c>
      <c r="S630" s="208">
        <v>0</v>
      </c>
      <c r="T630" s="209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0" t="s">
        <v>114</v>
      </c>
      <c r="AT630" s="210" t="s">
        <v>110</v>
      </c>
      <c r="AU630" s="210" t="s">
        <v>82</v>
      </c>
      <c r="AY630" s="20" t="s">
        <v>109</v>
      </c>
      <c r="BE630" s="211">
        <f>IF(N630="základní",J630,0)</f>
        <v>0</v>
      </c>
      <c r="BF630" s="211">
        <f>IF(N630="snížená",J630,0)</f>
        <v>0</v>
      </c>
      <c r="BG630" s="211">
        <f>IF(N630="zákl. přenesená",J630,0)</f>
        <v>0</v>
      </c>
      <c r="BH630" s="211">
        <f>IF(N630="sníž. přenesená",J630,0)</f>
        <v>0</v>
      </c>
      <c r="BI630" s="211">
        <f>IF(N630="nulová",J630,0)</f>
        <v>0</v>
      </c>
      <c r="BJ630" s="20" t="s">
        <v>80</v>
      </c>
      <c r="BK630" s="211">
        <f>ROUND(I630*H630,2)</f>
        <v>0</v>
      </c>
      <c r="BL630" s="20" t="s">
        <v>114</v>
      </c>
      <c r="BM630" s="210" t="s">
        <v>1044</v>
      </c>
    </row>
    <row r="631" s="2" customFormat="1">
      <c r="A631" s="41"/>
      <c r="B631" s="42"/>
      <c r="C631" s="43"/>
      <c r="D631" s="230" t="s">
        <v>176</v>
      </c>
      <c r="E631" s="43"/>
      <c r="F631" s="231" t="s">
        <v>1045</v>
      </c>
      <c r="G631" s="43"/>
      <c r="H631" s="43"/>
      <c r="I631" s="214"/>
      <c r="J631" s="43"/>
      <c r="K631" s="43"/>
      <c r="L631" s="47"/>
      <c r="M631" s="215"/>
      <c r="N631" s="216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176</v>
      </c>
      <c r="AU631" s="20" t="s">
        <v>82</v>
      </c>
    </row>
    <row r="632" s="13" customFormat="1">
      <c r="A632" s="13"/>
      <c r="B632" s="232"/>
      <c r="C632" s="233"/>
      <c r="D632" s="212" t="s">
        <v>178</v>
      </c>
      <c r="E632" s="234" t="s">
        <v>19</v>
      </c>
      <c r="F632" s="235" t="s">
        <v>1046</v>
      </c>
      <c r="G632" s="233"/>
      <c r="H632" s="236">
        <v>2660.3000000000002</v>
      </c>
      <c r="I632" s="237"/>
      <c r="J632" s="233"/>
      <c r="K632" s="233"/>
      <c r="L632" s="238"/>
      <c r="M632" s="239"/>
      <c r="N632" s="240"/>
      <c r="O632" s="240"/>
      <c r="P632" s="240"/>
      <c r="Q632" s="240"/>
      <c r="R632" s="240"/>
      <c r="S632" s="240"/>
      <c r="T632" s="24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2" t="s">
        <v>178</v>
      </c>
      <c r="AU632" s="242" t="s">
        <v>82</v>
      </c>
      <c r="AV632" s="13" t="s">
        <v>82</v>
      </c>
      <c r="AW632" s="13" t="s">
        <v>33</v>
      </c>
      <c r="AX632" s="13" t="s">
        <v>72</v>
      </c>
      <c r="AY632" s="242" t="s">
        <v>109</v>
      </c>
    </row>
    <row r="633" s="13" customFormat="1">
      <c r="A633" s="13"/>
      <c r="B633" s="232"/>
      <c r="C633" s="233"/>
      <c r="D633" s="212" t="s">
        <v>178</v>
      </c>
      <c r="E633" s="234" t="s">
        <v>19</v>
      </c>
      <c r="F633" s="235" t="s">
        <v>1047</v>
      </c>
      <c r="G633" s="233"/>
      <c r="H633" s="236">
        <v>698.10000000000002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178</v>
      </c>
      <c r="AU633" s="242" t="s">
        <v>82</v>
      </c>
      <c r="AV633" s="13" t="s">
        <v>82</v>
      </c>
      <c r="AW633" s="13" t="s">
        <v>33</v>
      </c>
      <c r="AX633" s="13" t="s">
        <v>72</v>
      </c>
      <c r="AY633" s="242" t="s">
        <v>109</v>
      </c>
    </row>
    <row r="634" s="13" customFormat="1">
      <c r="A634" s="13"/>
      <c r="B634" s="232"/>
      <c r="C634" s="233"/>
      <c r="D634" s="212" t="s">
        <v>178</v>
      </c>
      <c r="E634" s="234" t="s">
        <v>19</v>
      </c>
      <c r="F634" s="235" t="s">
        <v>1048</v>
      </c>
      <c r="G634" s="233"/>
      <c r="H634" s="236">
        <v>535.60000000000002</v>
      </c>
      <c r="I634" s="237"/>
      <c r="J634" s="233"/>
      <c r="K634" s="233"/>
      <c r="L634" s="238"/>
      <c r="M634" s="239"/>
      <c r="N634" s="240"/>
      <c r="O634" s="240"/>
      <c r="P634" s="240"/>
      <c r="Q634" s="240"/>
      <c r="R634" s="240"/>
      <c r="S634" s="240"/>
      <c r="T634" s="24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2" t="s">
        <v>178</v>
      </c>
      <c r="AU634" s="242" t="s">
        <v>82</v>
      </c>
      <c r="AV634" s="13" t="s">
        <v>82</v>
      </c>
      <c r="AW634" s="13" t="s">
        <v>33</v>
      </c>
      <c r="AX634" s="13" t="s">
        <v>72</v>
      </c>
      <c r="AY634" s="242" t="s">
        <v>109</v>
      </c>
    </row>
    <row r="635" s="13" customFormat="1">
      <c r="A635" s="13"/>
      <c r="B635" s="232"/>
      <c r="C635" s="233"/>
      <c r="D635" s="212" t="s">
        <v>178</v>
      </c>
      <c r="E635" s="234" t="s">
        <v>19</v>
      </c>
      <c r="F635" s="235" t="s">
        <v>1049</v>
      </c>
      <c r="G635" s="233"/>
      <c r="H635" s="236">
        <v>976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178</v>
      </c>
      <c r="AU635" s="242" t="s">
        <v>82</v>
      </c>
      <c r="AV635" s="13" t="s">
        <v>82</v>
      </c>
      <c r="AW635" s="13" t="s">
        <v>33</v>
      </c>
      <c r="AX635" s="13" t="s">
        <v>72</v>
      </c>
      <c r="AY635" s="242" t="s">
        <v>109</v>
      </c>
    </row>
    <row r="636" s="13" customFormat="1">
      <c r="A636" s="13"/>
      <c r="B636" s="232"/>
      <c r="C636" s="233"/>
      <c r="D636" s="212" t="s">
        <v>178</v>
      </c>
      <c r="E636" s="234" t="s">
        <v>19</v>
      </c>
      <c r="F636" s="235" t="s">
        <v>1050</v>
      </c>
      <c r="G636" s="233"/>
      <c r="H636" s="236">
        <v>102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178</v>
      </c>
      <c r="AU636" s="242" t="s">
        <v>82</v>
      </c>
      <c r="AV636" s="13" t="s">
        <v>82</v>
      </c>
      <c r="AW636" s="13" t="s">
        <v>33</v>
      </c>
      <c r="AX636" s="13" t="s">
        <v>72</v>
      </c>
      <c r="AY636" s="242" t="s">
        <v>109</v>
      </c>
    </row>
    <row r="637" s="13" customFormat="1">
      <c r="A637" s="13"/>
      <c r="B637" s="232"/>
      <c r="C637" s="233"/>
      <c r="D637" s="212" t="s">
        <v>178</v>
      </c>
      <c r="E637" s="234" t="s">
        <v>19</v>
      </c>
      <c r="F637" s="235" t="s">
        <v>1051</v>
      </c>
      <c r="G637" s="233"/>
      <c r="H637" s="236">
        <v>57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178</v>
      </c>
      <c r="AU637" s="242" t="s">
        <v>82</v>
      </c>
      <c r="AV637" s="13" t="s">
        <v>82</v>
      </c>
      <c r="AW637" s="13" t="s">
        <v>33</v>
      </c>
      <c r="AX637" s="13" t="s">
        <v>72</v>
      </c>
      <c r="AY637" s="242" t="s">
        <v>109</v>
      </c>
    </row>
    <row r="638" s="13" customFormat="1">
      <c r="A638" s="13"/>
      <c r="B638" s="232"/>
      <c r="C638" s="233"/>
      <c r="D638" s="212" t="s">
        <v>178</v>
      </c>
      <c r="E638" s="234" t="s">
        <v>19</v>
      </c>
      <c r="F638" s="235" t="s">
        <v>1052</v>
      </c>
      <c r="G638" s="233"/>
      <c r="H638" s="236">
        <v>27.5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178</v>
      </c>
      <c r="AU638" s="242" t="s">
        <v>82</v>
      </c>
      <c r="AV638" s="13" t="s">
        <v>82</v>
      </c>
      <c r="AW638" s="13" t="s">
        <v>33</v>
      </c>
      <c r="AX638" s="13" t="s">
        <v>72</v>
      </c>
      <c r="AY638" s="242" t="s">
        <v>109</v>
      </c>
    </row>
    <row r="639" s="15" customFormat="1">
      <c r="A639" s="15"/>
      <c r="B639" s="253"/>
      <c r="C639" s="254"/>
      <c r="D639" s="212" t="s">
        <v>178</v>
      </c>
      <c r="E639" s="255" t="s">
        <v>19</v>
      </c>
      <c r="F639" s="256" t="s">
        <v>223</v>
      </c>
      <c r="G639" s="254"/>
      <c r="H639" s="257">
        <v>5056.5</v>
      </c>
      <c r="I639" s="258"/>
      <c r="J639" s="254"/>
      <c r="K639" s="254"/>
      <c r="L639" s="259"/>
      <c r="M639" s="260"/>
      <c r="N639" s="261"/>
      <c r="O639" s="261"/>
      <c r="P639" s="261"/>
      <c r="Q639" s="261"/>
      <c r="R639" s="261"/>
      <c r="S639" s="261"/>
      <c r="T639" s="262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3" t="s">
        <v>178</v>
      </c>
      <c r="AU639" s="263" t="s">
        <v>82</v>
      </c>
      <c r="AV639" s="15" t="s">
        <v>114</v>
      </c>
      <c r="AW639" s="15" t="s">
        <v>33</v>
      </c>
      <c r="AX639" s="15" t="s">
        <v>80</v>
      </c>
      <c r="AY639" s="263" t="s">
        <v>109</v>
      </c>
    </row>
    <row r="640" s="2" customFormat="1" ht="16.5" customHeight="1">
      <c r="A640" s="41"/>
      <c r="B640" s="42"/>
      <c r="C640" s="199" t="s">
        <v>1053</v>
      </c>
      <c r="D640" s="199" t="s">
        <v>110</v>
      </c>
      <c r="E640" s="200" t="s">
        <v>1054</v>
      </c>
      <c r="F640" s="201" t="s">
        <v>1055</v>
      </c>
      <c r="G640" s="202" t="s">
        <v>173</v>
      </c>
      <c r="H640" s="203">
        <v>535.60000000000002</v>
      </c>
      <c r="I640" s="204"/>
      <c r="J640" s="205">
        <f>ROUND(I640*H640,2)</f>
        <v>0</v>
      </c>
      <c r="K640" s="201" t="s">
        <v>19</v>
      </c>
      <c r="L640" s="47"/>
      <c r="M640" s="206" t="s">
        <v>19</v>
      </c>
      <c r="N640" s="207" t="s">
        <v>43</v>
      </c>
      <c r="O640" s="87"/>
      <c r="P640" s="208">
        <f>O640*H640</f>
        <v>0</v>
      </c>
      <c r="Q640" s="208">
        <v>0</v>
      </c>
      <c r="R640" s="208">
        <f>Q640*H640</f>
        <v>0</v>
      </c>
      <c r="S640" s="208">
        <v>0</v>
      </c>
      <c r="T640" s="209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0" t="s">
        <v>114</v>
      </c>
      <c r="AT640" s="210" t="s">
        <v>110</v>
      </c>
      <c r="AU640" s="210" t="s">
        <v>82</v>
      </c>
      <c r="AY640" s="20" t="s">
        <v>109</v>
      </c>
      <c r="BE640" s="211">
        <f>IF(N640="základní",J640,0)</f>
        <v>0</v>
      </c>
      <c r="BF640" s="211">
        <f>IF(N640="snížená",J640,0)</f>
        <v>0</v>
      </c>
      <c r="BG640" s="211">
        <f>IF(N640="zákl. přenesená",J640,0)</f>
        <v>0</v>
      </c>
      <c r="BH640" s="211">
        <f>IF(N640="sníž. přenesená",J640,0)</f>
        <v>0</v>
      </c>
      <c r="BI640" s="211">
        <f>IF(N640="nulová",J640,0)</f>
        <v>0</v>
      </c>
      <c r="BJ640" s="20" t="s">
        <v>80</v>
      </c>
      <c r="BK640" s="211">
        <f>ROUND(I640*H640,2)</f>
        <v>0</v>
      </c>
      <c r="BL640" s="20" t="s">
        <v>114</v>
      </c>
      <c r="BM640" s="210" t="s">
        <v>1056</v>
      </c>
    </row>
    <row r="641" s="13" customFormat="1">
      <c r="A641" s="13"/>
      <c r="B641" s="232"/>
      <c r="C641" s="233"/>
      <c r="D641" s="212" t="s">
        <v>178</v>
      </c>
      <c r="E641" s="234" t="s">
        <v>19</v>
      </c>
      <c r="F641" s="235" t="s">
        <v>1057</v>
      </c>
      <c r="G641" s="233"/>
      <c r="H641" s="236">
        <v>535.60000000000002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178</v>
      </c>
      <c r="AU641" s="242" t="s">
        <v>82</v>
      </c>
      <c r="AV641" s="13" t="s">
        <v>82</v>
      </c>
      <c r="AW641" s="13" t="s">
        <v>33</v>
      </c>
      <c r="AX641" s="13" t="s">
        <v>80</v>
      </c>
      <c r="AY641" s="242" t="s">
        <v>109</v>
      </c>
    </row>
    <row r="642" s="2" customFormat="1" ht="16.5" customHeight="1">
      <c r="A642" s="41"/>
      <c r="B642" s="42"/>
      <c r="C642" s="199" t="s">
        <v>1058</v>
      </c>
      <c r="D642" s="199" t="s">
        <v>110</v>
      </c>
      <c r="E642" s="200" t="s">
        <v>1059</v>
      </c>
      <c r="F642" s="201" t="s">
        <v>1060</v>
      </c>
      <c r="G642" s="202" t="s">
        <v>182</v>
      </c>
      <c r="H642" s="203">
        <v>14</v>
      </c>
      <c r="I642" s="204"/>
      <c r="J642" s="205">
        <f>ROUND(I642*H642,2)</f>
        <v>0</v>
      </c>
      <c r="K642" s="201" t="s">
        <v>174</v>
      </c>
      <c r="L642" s="47"/>
      <c r="M642" s="206" t="s">
        <v>19</v>
      </c>
      <c r="N642" s="207" t="s">
        <v>43</v>
      </c>
      <c r="O642" s="87"/>
      <c r="P642" s="208">
        <f>O642*H642</f>
        <v>0</v>
      </c>
      <c r="Q642" s="208">
        <v>1.0000000000000001E-05</v>
      </c>
      <c r="R642" s="208">
        <f>Q642*H642</f>
        <v>0.00014000000000000002</v>
      </c>
      <c r="S642" s="208">
        <v>0</v>
      </c>
      <c r="T642" s="209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0" t="s">
        <v>114</v>
      </c>
      <c r="AT642" s="210" t="s">
        <v>110</v>
      </c>
      <c r="AU642" s="210" t="s">
        <v>82</v>
      </c>
      <c r="AY642" s="20" t="s">
        <v>109</v>
      </c>
      <c r="BE642" s="211">
        <f>IF(N642="základní",J642,0)</f>
        <v>0</v>
      </c>
      <c r="BF642" s="211">
        <f>IF(N642="snížená",J642,0)</f>
        <v>0</v>
      </c>
      <c r="BG642" s="211">
        <f>IF(N642="zákl. přenesená",J642,0)</f>
        <v>0</v>
      </c>
      <c r="BH642" s="211">
        <f>IF(N642="sníž. přenesená",J642,0)</f>
        <v>0</v>
      </c>
      <c r="BI642" s="211">
        <f>IF(N642="nulová",J642,0)</f>
        <v>0</v>
      </c>
      <c r="BJ642" s="20" t="s">
        <v>80</v>
      </c>
      <c r="BK642" s="211">
        <f>ROUND(I642*H642,2)</f>
        <v>0</v>
      </c>
      <c r="BL642" s="20" t="s">
        <v>114</v>
      </c>
      <c r="BM642" s="210" t="s">
        <v>1061</v>
      </c>
    </row>
    <row r="643" s="2" customFormat="1">
      <c r="A643" s="41"/>
      <c r="B643" s="42"/>
      <c r="C643" s="43"/>
      <c r="D643" s="230" t="s">
        <v>176</v>
      </c>
      <c r="E643" s="43"/>
      <c r="F643" s="231" t="s">
        <v>1062</v>
      </c>
      <c r="G643" s="43"/>
      <c r="H643" s="43"/>
      <c r="I643" s="214"/>
      <c r="J643" s="43"/>
      <c r="K643" s="43"/>
      <c r="L643" s="47"/>
      <c r="M643" s="215"/>
      <c r="N643" s="216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176</v>
      </c>
      <c r="AU643" s="20" t="s">
        <v>82</v>
      </c>
    </row>
    <row r="644" s="14" customFormat="1">
      <c r="A644" s="14"/>
      <c r="B644" s="243"/>
      <c r="C644" s="244"/>
      <c r="D644" s="212" t="s">
        <v>178</v>
      </c>
      <c r="E644" s="245" t="s">
        <v>19</v>
      </c>
      <c r="F644" s="246" t="s">
        <v>1063</v>
      </c>
      <c r="G644" s="244"/>
      <c r="H644" s="245" t="s">
        <v>19</v>
      </c>
      <c r="I644" s="247"/>
      <c r="J644" s="244"/>
      <c r="K644" s="244"/>
      <c r="L644" s="248"/>
      <c r="M644" s="249"/>
      <c r="N644" s="250"/>
      <c r="O644" s="250"/>
      <c r="P644" s="250"/>
      <c r="Q644" s="250"/>
      <c r="R644" s="250"/>
      <c r="S644" s="250"/>
      <c r="T644" s="25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2" t="s">
        <v>178</v>
      </c>
      <c r="AU644" s="252" t="s">
        <v>82</v>
      </c>
      <c r="AV644" s="14" t="s">
        <v>80</v>
      </c>
      <c r="AW644" s="14" t="s">
        <v>33</v>
      </c>
      <c r="AX644" s="14" t="s">
        <v>72</v>
      </c>
      <c r="AY644" s="252" t="s">
        <v>109</v>
      </c>
    </row>
    <row r="645" s="13" customFormat="1">
      <c r="A645" s="13"/>
      <c r="B645" s="232"/>
      <c r="C645" s="233"/>
      <c r="D645" s="212" t="s">
        <v>178</v>
      </c>
      <c r="E645" s="234" t="s">
        <v>19</v>
      </c>
      <c r="F645" s="235" t="s">
        <v>1064</v>
      </c>
      <c r="G645" s="233"/>
      <c r="H645" s="236">
        <v>2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2" t="s">
        <v>178</v>
      </c>
      <c r="AU645" s="242" t="s">
        <v>82</v>
      </c>
      <c r="AV645" s="13" t="s">
        <v>82</v>
      </c>
      <c r="AW645" s="13" t="s">
        <v>33</v>
      </c>
      <c r="AX645" s="13" t="s">
        <v>72</v>
      </c>
      <c r="AY645" s="242" t="s">
        <v>109</v>
      </c>
    </row>
    <row r="646" s="13" customFormat="1">
      <c r="A646" s="13"/>
      <c r="B646" s="232"/>
      <c r="C646" s="233"/>
      <c r="D646" s="212" t="s">
        <v>178</v>
      </c>
      <c r="E646" s="234" t="s">
        <v>19</v>
      </c>
      <c r="F646" s="235" t="s">
        <v>1065</v>
      </c>
      <c r="G646" s="233"/>
      <c r="H646" s="236">
        <v>3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178</v>
      </c>
      <c r="AU646" s="242" t="s">
        <v>82</v>
      </c>
      <c r="AV646" s="13" t="s">
        <v>82</v>
      </c>
      <c r="AW646" s="13" t="s">
        <v>33</v>
      </c>
      <c r="AX646" s="13" t="s">
        <v>72</v>
      </c>
      <c r="AY646" s="242" t="s">
        <v>109</v>
      </c>
    </row>
    <row r="647" s="16" customFormat="1">
      <c r="A647" s="16"/>
      <c r="B647" s="274"/>
      <c r="C647" s="275"/>
      <c r="D647" s="212" t="s">
        <v>178</v>
      </c>
      <c r="E647" s="276" t="s">
        <v>19</v>
      </c>
      <c r="F647" s="277" t="s">
        <v>964</v>
      </c>
      <c r="G647" s="275"/>
      <c r="H647" s="278">
        <v>5</v>
      </c>
      <c r="I647" s="279"/>
      <c r="J647" s="275"/>
      <c r="K647" s="275"/>
      <c r="L647" s="280"/>
      <c r="M647" s="281"/>
      <c r="N647" s="282"/>
      <c r="O647" s="282"/>
      <c r="P647" s="282"/>
      <c r="Q647" s="282"/>
      <c r="R647" s="282"/>
      <c r="S647" s="282"/>
      <c r="T647" s="283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T647" s="284" t="s">
        <v>178</v>
      </c>
      <c r="AU647" s="284" t="s">
        <v>82</v>
      </c>
      <c r="AV647" s="16" t="s">
        <v>119</v>
      </c>
      <c r="AW647" s="16" t="s">
        <v>33</v>
      </c>
      <c r="AX647" s="16" t="s">
        <v>72</v>
      </c>
      <c r="AY647" s="284" t="s">
        <v>109</v>
      </c>
    </row>
    <row r="648" s="14" customFormat="1">
      <c r="A648" s="14"/>
      <c r="B648" s="243"/>
      <c r="C648" s="244"/>
      <c r="D648" s="212" t="s">
        <v>178</v>
      </c>
      <c r="E648" s="245" t="s">
        <v>19</v>
      </c>
      <c r="F648" s="246" t="s">
        <v>1066</v>
      </c>
      <c r="G648" s="244"/>
      <c r="H648" s="245" t="s">
        <v>19</v>
      </c>
      <c r="I648" s="247"/>
      <c r="J648" s="244"/>
      <c r="K648" s="244"/>
      <c r="L648" s="248"/>
      <c r="M648" s="249"/>
      <c r="N648" s="250"/>
      <c r="O648" s="250"/>
      <c r="P648" s="250"/>
      <c r="Q648" s="250"/>
      <c r="R648" s="250"/>
      <c r="S648" s="250"/>
      <c r="T648" s="25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2" t="s">
        <v>178</v>
      </c>
      <c r="AU648" s="252" t="s">
        <v>82</v>
      </c>
      <c r="AV648" s="14" t="s">
        <v>80</v>
      </c>
      <c r="AW648" s="14" t="s">
        <v>33</v>
      </c>
      <c r="AX648" s="14" t="s">
        <v>72</v>
      </c>
      <c r="AY648" s="252" t="s">
        <v>109</v>
      </c>
    </row>
    <row r="649" s="13" customFormat="1">
      <c r="A649" s="13"/>
      <c r="B649" s="232"/>
      <c r="C649" s="233"/>
      <c r="D649" s="212" t="s">
        <v>178</v>
      </c>
      <c r="E649" s="234" t="s">
        <v>19</v>
      </c>
      <c r="F649" s="235" t="s">
        <v>965</v>
      </c>
      <c r="G649" s="233"/>
      <c r="H649" s="236">
        <v>1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2" t="s">
        <v>178</v>
      </c>
      <c r="AU649" s="242" t="s">
        <v>82</v>
      </c>
      <c r="AV649" s="13" t="s">
        <v>82</v>
      </c>
      <c r="AW649" s="13" t="s">
        <v>33</v>
      </c>
      <c r="AX649" s="13" t="s">
        <v>72</v>
      </c>
      <c r="AY649" s="242" t="s">
        <v>109</v>
      </c>
    </row>
    <row r="650" s="13" customFormat="1">
      <c r="A650" s="13"/>
      <c r="B650" s="232"/>
      <c r="C650" s="233"/>
      <c r="D650" s="212" t="s">
        <v>178</v>
      </c>
      <c r="E650" s="234" t="s">
        <v>19</v>
      </c>
      <c r="F650" s="235" t="s">
        <v>966</v>
      </c>
      <c r="G650" s="233"/>
      <c r="H650" s="236">
        <v>1</v>
      </c>
      <c r="I650" s="237"/>
      <c r="J650" s="233"/>
      <c r="K650" s="233"/>
      <c r="L650" s="238"/>
      <c r="M650" s="239"/>
      <c r="N650" s="240"/>
      <c r="O650" s="240"/>
      <c r="P650" s="240"/>
      <c r="Q650" s="240"/>
      <c r="R650" s="240"/>
      <c r="S650" s="240"/>
      <c r="T650" s="24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2" t="s">
        <v>178</v>
      </c>
      <c r="AU650" s="242" t="s">
        <v>82</v>
      </c>
      <c r="AV650" s="13" t="s">
        <v>82</v>
      </c>
      <c r="AW650" s="13" t="s">
        <v>33</v>
      </c>
      <c r="AX650" s="13" t="s">
        <v>72</v>
      </c>
      <c r="AY650" s="242" t="s">
        <v>109</v>
      </c>
    </row>
    <row r="651" s="13" customFormat="1">
      <c r="A651" s="13"/>
      <c r="B651" s="232"/>
      <c r="C651" s="233"/>
      <c r="D651" s="212" t="s">
        <v>178</v>
      </c>
      <c r="E651" s="234" t="s">
        <v>19</v>
      </c>
      <c r="F651" s="235" t="s">
        <v>967</v>
      </c>
      <c r="G651" s="233"/>
      <c r="H651" s="236">
        <v>1</v>
      </c>
      <c r="I651" s="237"/>
      <c r="J651" s="233"/>
      <c r="K651" s="233"/>
      <c r="L651" s="238"/>
      <c r="M651" s="239"/>
      <c r="N651" s="240"/>
      <c r="O651" s="240"/>
      <c r="P651" s="240"/>
      <c r="Q651" s="240"/>
      <c r="R651" s="240"/>
      <c r="S651" s="240"/>
      <c r="T651" s="24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2" t="s">
        <v>178</v>
      </c>
      <c r="AU651" s="242" t="s">
        <v>82</v>
      </c>
      <c r="AV651" s="13" t="s">
        <v>82</v>
      </c>
      <c r="AW651" s="13" t="s">
        <v>33</v>
      </c>
      <c r="AX651" s="13" t="s">
        <v>72</v>
      </c>
      <c r="AY651" s="242" t="s">
        <v>109</v>
      </c>
    </row>
    <row r="652" s="13" customFormat="1">
      <c r="A652" s="13"/>
      <c r="B652" s="232"/>
      <c r="C652" s="233"/>
      <c r="D652" s="212" t="s">
        <v>178</v>
      </c>
      <c r="E652" s="234" t="s">
        <v>19</v>
      </c>
      <c r="F652" s="235" t="s">
        <v>968</v>
      </c>
      <c r="G652" s="233"/>
      <c r="H652" s="236">
        <v>1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178</v>
      </c>
      <c r="AU652" s="242" t="s">
        <v>82</v>
      </c>
      <c r="AV652" s="13" t="s">
        <v>82</v>
      </c>
      <c r="AW652" s="13" t="s">
        <v>33</v>
      </c>
      <c r="AX652" s="13" t="s">
        <v>72</v>
      </c>
      <c r="AY652" s="242" t="s">
        <v>109</v>
      </c>
    </row>
    <row r="653" s="13" customFormat="1">
      <c r="A653" s="13"/>
      <c r="B653" s="232"/>
      <c r="C653" s="233"/>
      <c r="D653" s="212" t="s">
        <v>178</v>
      </c>
      <c r="E653" s="234" t="s">
        <v>19</v>
      </c>
      <c r="F653" s="235" t="s">
        <v>969</v>
      </c>
      <c r="G653" s="233"/>
      <c r="H653" s="236">
        <v>1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2" t="s">
        <v>178</v>
      </c>
      <c r="AU653" s="242" t="s">
        <v>82</v>
      </c>
      <c r="AV653" s="13" t="s">
        <v>82</v>
      </c>
      <c r="AW653" s="13" t="s">
        <v>33</v>
      </c>
      <c r="AX653" s="13" t="s">
        <v>72</v>
      </c>
      <c r="AY653" s="242" t="s">
        <v>109</v>
      </c>
    </row>
    <row r="654" s="13" customFormat="1">
      <c r="A654" s="13"/>
      <c r="B654" s="232"/>
      <c r="C654" s="233"/>
      <c r="D654" s="212" t="s">
        <v>178</v>
      </c>
      <c r="E654" s="234" t="s">
        <v>19</v>
      </c>
      <c r="F654" s="235" t="s">
        <v>962</v>
      </c>
      <c r="G654" s="233"/>
      <c r="H654" s="236">
        <v>1</v>
      </c>
      <c r="I654" s="237"/>
      <c r="J654" s="233"/>
      <c r="K654" s="233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178</v>
      </c>
      <c r="AU654" s="242" t="s">
        <v>82</v>
      </c>
      <c r="AV654" s="13" t="s">
        <v>82</v>
      </c>
      <c r="AW654" s="13" t="s">
        <v>33</v>
      </c>
      <c r="AX654" s="13" t="s">
        <v>72</v>
      </c>
      <c r="AY654" s="242" t="s">
        <v>109</v>
      </c>
    </row>
    <row r="655" s="13" customFormat="1">
      <c r="A655" s="13"/>
      <c r="B655" s="232"/>
      <c r="C655" s="233"/>
      <c r="D655" s="212" t="s">
        <v>178</v>
      </c>
      <c r="E655" s="234" t="s">
        <v>19</v>
      </c>
      <c r="F655" s="235" t="s">
        <v>970</v>
      </c>
      <c r="G655" s="233"/>
      <c r="H655" s="236">
        <v>2</v>
      </c>
      <c r="I655" s="237"/>
      <c r="J655" s="233"/>
      <c r="K655" s="233"/>
      <c r="L655" s="238"/>
      <c r="M655" s="239"/>
      <c r="N655" s="240"/>
      <c r="O655" s="240"/>
      <c r="P655" s="240"/>
      <c r="Q655" s="240"/>
      <c r="R655" s="240"/>
      <c r="S655" s="240"/>
      <c r="T655" s="24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2" t="s">
        <v>178</v>
      </c>
      <c r="AU655" s="242" t="s">
        <v>82</v>
      </c>
      <c r="AV655" s="13" t="s">
        <v>82</v>
      </c>
      <c r="AW655" s="13" t="s">
        <v>33</v>
      </c>
      <c r="AX655" s="13" t="s">
        <v>72</v>
      </c>
      <c r="AY655" s="242" t="s">
        <v>109</v>
      </c>
    </row>
    <row r="656" s="13" customFormat="1">
      <c r="A656" s="13"/>
      <c r="B656" s="232"/>
      <c r="C656" s="233"/>
      <c r="D656" s="212" t="s">
        <v>178</v>
      </c>
      <c r="E656" s="234" t="s">
        <v>19</v>
      </c>
      <c r="F656" s="235" t="s">
        <v>971</v>
      </c>
      <c r="G656" s="233"/>
      <c r="H656" s="236">
        <v>1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2" t="s">
        <v>178</v>
      </c>
      <c r="AU656" s="242" t="s">
        <v>82</v>
      </c>
      <c r="AV656" s="13" t="s">
        <v>82</v>
      </c>
      <c r="AW656" s="13" t="s">
        <v>33</v>
      </c>
      <c r="AX656" s="13" t="s">
        <v>72</v>
      </c>
      <c r="AY656" s="242" t="s">
        <v>109</v>
      </c>
    </row>
    <row r="657" s="16" customFormat="1">
      <c r="A657" s="16"/>
      <c r="B657" s="274"/>
      <c r="C657" s="275"/>
      <c r="D657" s="212" t="s">
        <v>178</v>
      </c>
      <c r="E657" s="276" t="s">
        <v>19</v>
      </c>
      <c r="F657" s="277" t="s">
        <v>964</v>
      </c>
      <c r="G657" s="275"/>
      <c r="H657" s="278">
        <v>9</v>
      </c>
      <c r="I657" s="279"/>
      <c r="J657" s="275"/>
      <c r="K657" s="275"/>
      <c r="L657" s="280"/>
      <c r="M657" s="281"/>
      <c r="N657" s="282"/>
      <c r="O657" s="282"/>
      <c r="P657" s="282"/>
      <c r="Q657" s="282"/>
      <c r="R657" s="282"/>
      <c r="S657" s="282"/>
      <c r="T657" s="283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T657" s="284" t="s">
        <v>178</v>
      </c>
      <c r="AU657" s="284" t="s">
        <v>82</v>
      </c>
      <c r="AV657" s="16" t="s">
        <v>119</v>
      </c>
      <c r="AW657" s="16" t="s">
        <v>33</v>
      </c>
      <c r="AX657" s="16" t="s">
        <v>72</v>
      </c>
      <c r="AY657" s="284" t="s">
        <v>109</v>
      </c>
    </row>
    <row r="658" s="15" customFormat="1">
      <c r="A658" s="15"/>
      <c r="B658" s="253"/>
      <c r="C658" s="254"/>
      <c r="D658" s="212" t="s">
        <v>178</v>
      </c>
      <c r="E658" s="255" t="s">
        <v>19</v>
      </c>
      <c r="F658" s="256" t="s">
        <v>223</v>
      </c>
      <c r="G658" s="254"/>
      <c r="H658" s="257">
        <v>14</v>
      </c>
      <c r="I658" s="258"/>
      <c r="J658" s="254"/>
      <c r="K658" s="254"/>
      <c r="L658" s="259"/>
      <c r="M658" s="260"/>
      <c r="N658" s="261"/>
      <c r="O658" s="261"/>
      <c r="P658" s="261"/>
      <c r="Q658" s="261"/>
      <c r="R658" s="261"/>
      <c r="S658" s="261"/>
      <c r="T658" s="26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3" t="s">
        <v>178</v>
      </c>
      <c r="AU658" s="263" t="s">
        <v>82</v>
      </c>
      <c r="AV658" s="15" t="s">
        <v>114</v>
      </c>
      <c r="AW658" s="15" t="s">
        <v>33</v>
      </c>
      <c r="AX658" s="15" t="s">
        <v>80</v>
      </c>
      <c r="AY658" s="263" t="s">
        <v>109</v>
      </c>
    </row>
    <row r="659" s="2" customFormat="1" ht="16.5" customHeight="1">
      <c r="A659" s="41"/>
      <c r="B659" s="42"/>
      <c r="C659" s="264" t="s">
        <v>1067</v>
      </c>
      <c r="D659" s="264" t="s">
        <v>455</v>
      </c>
      <c r="E659" s="265" t="s">
        <v>1068</v>
      </c>
      <c r="F659" s="266" t="s">
        <v>1069</v>
      </c>
      <c r="G659" s="267" t="s">
        <v>182</v>
      </c>
      <c r="H659" s="268">
        <v>5</v>
      </c>
      <c r="I659" s="269"/>
      <c r="J659" s="270">
        <f>ROUND(I659*H659,2)</f>
        <v>0</v>
      </c>
      <c r="K659" s="266" t="s">
        <v>174</v>
      </c>
      <c r="L659" s="271"/>
      <c r="M659" s="272" t="s">
        <v>19</v>
      </c>
      <c r="N659" s="273" t="s">
        <v>43</v>
      </c>
      <c r="O659" s="87"/>
      <c r="P659" s="208">
        <f>O659*H659</f>
        <v>0</v>
      </c>
      <c r="Q659" s="208">
        <v>0.010999999999999999</v>
      </c>
      <c r="R659" s="208">
        <f>Q659*H659</f>
        <v>0.054999999999999993</v>
      </c>
      <c r="S659" s="208">
        <v>0</v>
      </c>
      <c r="T659" s="209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0" t="s">
        <v>139</v>
      </c>
      <c r="AT659" s="210" t="s">
        <v>455</v>
      </c>
      <c r="AU659" s="210" t="s">
        <v>82</v>
      </c>
      <c r="AY659" s="20" t="s">
        <v>109</v>
      </c>
      <c r="BE659" s="211">
        <f>IF(N659="základní",J659,0)</f>
        <v>0</v>
      </c>
      <c r="BF659" s="211">
        <f>IF(N659="snížená",J659,0)</f>
        <v>0</v>
      </c>
      <c r="BG659" s="211">
        <f>IF(N659="zákl. přenesená",J659,0)</f>
        <v>0</v>
      </c>
      <c r="BH659" s="211">
        <f>IF(N659="sníž. přenesená",J659,0)</f>
        <v>0</v>
      </c>
      <c r="BI659" s="211">
        <f>IF(N659="nulová",J659,0)</f>
        <v>0</v>
      </c>
      <c r="BJ659" s="20" t="s">
        <v>80</v>
      </c>
      <c r="BK659" s="211">
        <f>ROUND(I659*H659,2)</f>
        <v>0</v>
      </c>
      <c r="BL659" s="20" t="s">
        <v>114</v>
      </c>
      <c r="BM659" s="210" t="s">
        <v>1070</v>
      </c>
    </row>
    <row r="660" s="13" customFormat="1">
      <c r="A660" s="13"/>
      <c r="B660" s="232"/>
      <c r="C660" s="233"/>
      <c r="D660" s="212" t="s">
        <v>178</v>
      </c>
      <c r="E660" s="234" t="s">
        <v>19</v>
      </c>
      <c r="F660" s="235" t="s">
        <v>1064</v>
      </c>
      <c r="G660" s="233"/>
      <c r="H660" s="236">
        <v>2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2" t="s">
        <v>178</v>
      </c>
      <c r="AU660" s="242" t="s">
        <v>82</v>
      </c>
      <c r="AV660" s="13" t="s">
        <v>82</v>
      </c>
      <c r="AW660" s="13" t="s">
        <v>33</v>
      </c>
      <c r="AX660" s="13" t="s">
        <v>72</v>
      </c>
      <c r="AY660" s="242" t="s">
        <v>109</v>
      </c>
    </row>
    <row r="661" s="13" customFormat="1">
      <c r="A661" s="13"/>
      <c r="B661" s="232"/>
      <c r="C661" s="233"/>
      <c r="D661" s="212" t="s">
        <v>178</v>
      </c>
      <c r="E661" s="234" t="s">
        <v>19</v>
      </c>
      <c r="F661" s="235" t="s">
        <v>1065</v>
      </c>
      <c r="G661" s="233"/>
      <c r="H661" s="236">
        <v>3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178</v>
      </c>
      <c r="AU661" s="242" t="s">
        <v>82</v>
      </c>
      <c r="AV661" s="13" t="s">
        <v>82</v>
      </c>
      <c r="AW661" s="13" t="s">
        <v>33</v>
      </c>
      <c r="AX661" s="13" t="s">
        <v>72</v>
      </c>
      <c r="AY661" s="242" t="s">
        <v>109</v>
      </c>
    </row>
    <row r="662" s="15" customFormat="1">
      <c r="A662" s="15"/>
      <c r="B662" s="253"/>
      <c r="C662" s="254"/>
      <c r="D662" s="212" t="s">
        <v>178</v>
      </c>
      <c r="E662" s="255" t="s">
        <v>19</v>
      </c>
      <c r="F662" s="256" t="s">
        <v>223</v>
      </c>
      <c r="G662" s="254"/>
      <c r="H662" s="257">
        <v>5</v>
      </c>
      <c r="I662" s="258"/>
      <c r="J662" s="254"/>
      <c r="K662" s="254"/>
      <c r="L662" s="259"/>
      <c r="M662" s="260"/>
      <c r="N662" s="261"/>
      <c r="O662" s="261"/>
      <c r="P662" s="261"/>
      <c r="Q662" s="261"/>
      <c r="R662" s="261"/>
      <c r="S662" s="261"/>
      <c r="T662" s="262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3" t="s">
        <v>178</v>
      </c>
      <c r="AU662" s="263" t="s">
        <v>82</v>
      </c>
      <c r="AV662" s="15" t="s">
        <v>114</v>
      </c>
      <c r="AW662" s="15" t="s">
        <v>33</v>
      </c>
      <c r="AX662" s="15" t="s">
        <v>80</v>
      </c>
      <c r="AY662" s="263" t="s">
        <v>109</v>
      </c>
    </row>
    <row r="663" s="2" customFormat="1" ht="16.5" customHeight="1">
      <c r="A663" s="41"/>
      <c r="B663" s="42"/>
      <c r="C663" s="199" t="s">
        <v>1071</v>
      </c>
      <c r="D663" s="199" t="s">
        <v>110</v>
      </c>
      <c r="E663" s="200" t="s">
        <v>1072</v>
      </c>
      <c r="F663" s="201" t="s">
        <v>1073</v>
      </c>
      <c r="G663" s="202" t="s">
        <v>182</v>
      </c>
      <c r="H663" s="203">
        <v>9</v>
      </c>
      <c r="I663" s="204"/>
      <c r="J663" s="205">
        <f>ROUND(I663*H663,2)</f>
        <v>0</v>
      </c>
      <c r="K663" s="201" t="s">
        <v>174</v>
      </c>
      <c r="L663" s="47"/>
      <c r="M663" s="206" t="s">
        <v>19</v>
      </c>
      <c r="N663" s="207" t="s">
        <v>43</v>
      </c>
      <c r="O663" s="87"/>
      <c r="P663" s="208">
        <f>O663*H663</f>
        <v>0</v>
      </c>
      <c r="Q663" s="208">
        <v>0.11241</v>
      </c>
      <c r="R663" s="208">
        <f>Q663*H663</f>
        <v>1.01169</v>
      </c>
      <c r="S663" s="208">
        <v>0</v>
      </c>
      <c r="T663" s="209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0" t="s">
        <v>114</v>
      </c>
      <c r="AT663" s="210" t="s">
        <v>110</v>
      </c>
      <c r="AU663" s="210" t="s">
        <v>82</v>
      </c>
      <c r="AY663" s="20" t="s">
        <v>109</v>
      </c>
      <c r="BE663" s="211">
        <f>IF(N663="základní",J663,0)</f>
        <v>0</v>
      </c>
      <c r="BF663" s="211">
        <f>IF(N663="snížená",J663,0)</f>
        <v>0</v>
      </c>
      <c r="BG663" s="211">
        <f>IF(N663="zákl. přenesená",J663,0)</f>
        <v>0</v>
      </c>
      <c r="BH663" s="211">
        <f>IF(N663="sníž. přenesená",J663,0)</f>
        <v>0</v>
      </c>
      <c r="BI663" s="211">
        <f>IF(N663="nulová",J663,0)</f>
        <v>0</v>
      </c>
      <c r="BJ663" s="20" t="s">
        <v>80</v>
      </c>
      <c r="BK663" s="211">
        <f>ROUND(I663*H663,2)</f>
        <v>0</v>
      </c>
      <c r="BL663" s="20" t="s">
        <v>114</v>
      </c>
      <c r="BM663" s="210" t="s">
        <v>1074</v>
      </c>
    </row>
    <row r="664" s="2" customFormat="1">
      <c r="A664" s="41"/>
      <c r="B664" s="42"/>
      <c r="C664" s="43"/>
      <c r="D664" s="230" t="s">
        <v>176</v>
      </c>
      <c r="E664" s="43"/>
      <c r="F664" s="231" t="s">
        <v>1075</v>
      </c>
      <c r="G664" s="43"/>
      <c r="H664" s="43"/>
      <c r="I664" s="214"/>
      <c r="J664" s="43"/>
      <c r="K664" s="43"/>
      <c r="L664" s="47"/>
      <c r="M664" s="215"/>
      <c r="N664" s="216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176</v>
      </c>
      <c r="AU664" s="20" t="s">
        <v>82</v>
      </c>
    </row>
    <row r="665" s="14" customFormat="1">
      <c r="A665" s="14"/>
      <c r="B665" s="243"/>
      <c r="C665" s="244"/>
      <c r="D665" s="212" t="s">
        <v>178</v>
      </c>
      <c r="E665" s="245" t="s">
        <v>19</v>
      </c>
      <c r="F665" s="246" t="s">
        <v>1076</v>
      </c>
      <c r="G665" s="244"/>
      <c r="H665" s="245" t="s">
        <v>19</v>
      </c>
      <c r="I665" s="247"/>
      <c r="J665" s="244"/>
      <c r="K665" s="244"/>
      <c r="L665" s="248"/>
      <c r="M665" s="249"/>
      <c r="N665" s="250"/>
      <c r="O665" s="250"/>
      <c r="P665" s="250"/>
      <c r="Q665" s="250"/>
      <c r="R665" s="250"/>
      <c r="S665" s="250"/>
      <c r="T665" s="25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2" t="s">
        <v>178</v>
      </c>
      <c r="AU665" s="252" t="s">
        <v>82</v>
      </c>
      <c r="AV665" s="14" t="s">
        <v>80</v>
      </c>
      <c r="AW665" s="14" t="s">
        <v>33</v>
      </c>
      <c r="AX665" s="14" t="s">
        <v>72</v>
      </c>
      <c r="AY665" s="252" t="s">
        <v>109</v>
      </c>
    </row>
    <row r="666" s="13" customFormat="1">
      <c r="A666" s="13"/>
      <c r="B666" s="232"/>
      <c r="C666" s="233"/>
      <c r="D666" s="212" t="s">
        <v>178</v>
      </c>
      <c r="E666" s="234" t="s">
        <v>19</v>
      </c>
      <c r="F666" s="235" t="s">
        <v>108</v>
      </c>
      <c r="G666" s="233"/>
      <c r="H666" s="236">
        <v>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2" t="s">
        <v>178</v>
      </c>
      <c r="AU666" s="242" t="s">
        <v>82</v>
      </c>
      <c r="AV666" s="13" t="s">
        <v>82</v>
      </c>
      <c r="AW666" s="13" t="s">
        <v>33</v>
      </c>
      <c r="AX666" s="13" t="s">
        <v>72</v>
      </c>
      <c r="AY666" s="242" t="s">
        <v>109</v>
      </c>
    </row>
    <row r="667" s="14" customFormat="1">
      <c r="A667" s="14"/>
      <c r="B667" s="243"/>
      <c r="C667" s="244"/>
      <c r="D667" s="212" t="s">
        <v>178</v>
      </c>
      <c r="E667" s="245" t="s">
        <v>19</v>
      </c>
      <c r="F667" s="246" t="s">
        <v>1077</v>
      </c>
      <c r="G667" s="244"/>
      <c r="H667" s="245" t="s">
        <v>19</v>
      </c>
      <c r="I667" s="247"/>
      <c r="J667" s="244"/>
      <c r="K667" s="244"/>
      <c r="L667" s="248"/>
      <c r="M667" s="249"/>
      <c r="N667" s="250"/>
      <c r="O667" s="250"/>
      <c r="P667" s="250"/>
      <c r="Q667" s="250"/>
      <c r="R667" s="250"/>
      <c r="S667" s="250"/>
      <c r="T667" s="25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2" t="s">
        <v>178</v>
      </c>
      <c r="AU667" s="252" t="s">
        <v>82</v>
      </c>
      <c r="AV667" s="14" t="s">
        <v>80</v>
      </c>
      <c r="AW667" s="14" t="s">
        <v>33</v>
      </c>
      <c r="AX667" s="14" t="s">
        <v>72</v>
      </c>
      <c r="AY667" s="252" t="s">
        <v>109</v>
      </c>
    </row>
    <row r="668" s="13" customFormat="1">
      <c r="A668" s="13"/>
      <c r="B668" s="232"/>
      <c r="C668" s="233"/>
      <c r="D668" s="212" t="s">
        <v>178</v>
      </c>
      <c r="E668" s="234" t="s">
        <v>19</v>
      </c>
      <c r="F668" s="235" t="s">
        <v>114</v>
      </c>
      <c r="G668" s="233"/>
      <c r="H668" s="236">
        <v>4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2" t="s">
        <v>178</v>
      </c>
      <c r="AU668" s="242" t="s">
        <v>82</v>
      </c>
      <c r="AV668" s="13" t="s">
        <v>82</v>
      </c>
      <c r="AW668" s="13" t="s">
        <v>33</v>
      </c>
      <c r="AX668" s="13" t="s">
        <v>72</v>
      </c>
      <c r="AY668" s="242" t="s">
        <v>109</v>
      </c>
    </row>
    <row r="669" s="15" customFormat="1">
      <c r="A669" s="15"/>
      <c r="B669" s="253"/>
      <c r="C669" s="254"/>
      <c r="D669" s="212" t="s">
        <v>178</v>
      </c>
      <c r="E669" s="255" t="s">
        <v>19</v>
      </c>
      <c r="F669" s="256" t="s">
        <v>223</v>
      </c>
      <c r="G669" s="254"/>
      <c r="H669" s="257">
        <v>9</v>
      </c>
      <c r="I669" s="258"/>
      <c r="J669" s="254"/>
      <c r="K669" s="254"/>
      <c r="L669" s="259"/>
      <c r="M669" s="260"/>
      <c r="N669" s="261"/>
      <c r="O669" s="261"/>
      <c r="P669" s="261"/>
      <c r="Q669" s="261"/>
      <c r="R669" s="261"/>
      <c r="S669" s="261"/>
      <c r="T669" s="262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3" t="s">
        <v>178</v>
      </c>
      <c r="AU669" s="263" t="s">
        <v>82</v>
      </c>
      <c r="AV669" s="15" t="s">
        <v>114</v>
      </c>
      <c r="AW669" s="15" t="s">
        <v>33</v>
      </c>
      <c r="AX669" s="15" t="s">
        <v>80</v>
      </c>
      <c r="AY669" s="263" t="s">
        <v>109</v>
      </c>
    </row>
    <row r="670" s="2" customFormat="1" ht="16.5" customHeight="1">
      <c r="A670" s="41"/>
      <c r="B670" s="42"/>
      <c r="C670" s="264" t="s">
        <v>1078</v>
      </c>
      <c r="D670" s="264" t="s">
        <v>455</v>
      </c>
      <c r="E670" s="265" t="s">
        <v>1079</v>
      </c>
      <c r="F670" s="266" t="s">
        <v>1080</v>
      </c>
      <c r="G670" s="267" t="s">
        <v>182</v>
      </c>
      <c r="H670" s="268">
        <v>5</v>
      </c>
      <c r="I670" s="269"/>
      <c r="J670" s="270">
        <f>ROUND(I670*H670,2)</f>
        <v>0</v>
      </c>
      <c r="K670" s="266" t="s">
        <v>174</v>
      </c>
      <c r="L670" s="271"/>
      <c r="M670" s="272" t="s">
        <v>19</v>
      </c>
      <c r="N670" s="273" t="s">
        <v>43</v>
      </c>
      <c r="O670" s="87"/>
      <c r="P670" s="208">
        <f>O670*H670</f>
        <v>0</v>
      </c>
      <c r="Q670" s="208">
        <v>0.0061000000000000004</v>
      </c>
      <c r="R670" s="208">
        <f>Q670*H670</f>
        <v>0.030500000000000003</v>
      </c>
      <c r="S670" s="208">
        <v>0</v>
      </c>
      <c r="T670" s="209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0" t="s">
        <v>139</v>
      </c>
      <c r="AT670" s="210" t="s">
        <v>455</v>
      </c>
      <c r="AU670" s="210" t="s">
        <v>82</v>
      </c>
      <c r="AY670" s="20" t="s">
        <v>109</v>
      </c>
      <c r="BE670" s="211">
        <f>IF(N670="základní",J670,0)</f>
        <v>0</v>
      </c>
      <c r="BF670" s="211">
        <f>IF(N670="snížená",J670,0)</f>
        <v>0</v>
      </c>
      <c r="BG670" s="211">
        <f>IF(N670="zákl. přenesená",J670,0)</f>
        <v>0</v>
      </c>
      <c r="BH670" s="211">
        <f>IF(N670="sníž. přenesená",J670,0)</f>
        <v>0</v>
      </c>
      <c r="BI670" s="211">
        <f>IF(N670="nulová",J670,0)</f>
        <v>0</v>
      </c>
      <c r="BJ670" s="20" t="s">
        <v>80</v>
      </c>
      <c r="BK670" s="211">
        <f>ROUND(I670*H670,2)</f>
        <v>0</v>
      </c>
      <c r="BL670" s="20" t="s">
        <v>114</v>
      </c>
      <c r="BM670" s="210" t="s">
        <v>1081</v>
      </c>
    </row>
    <row r="671" s="2" customFormat="1" ht="24.15" customHeight="1">
      <c r="A671" s="41"/>
      <c r="B671" s="42"/>
      <c r="C671" s="199" t="s">
        <v>1082</v>
      </c>
      <c r="D671" s="199" t="s">
        <v>110</v>
      </c>
      <c r="E671" s="200" t="s">
        <v>1083</v>
      </c>
      <c r="F671" s="201" t="s">
        <v>1084</v>
      </c>
      <c r="G671" s="202" t="s">
        <v>312</v>
      </c>
      <c r="H671" s="203">
        <v>108.5</v>
      </c>
      <c r="I671" s="204"/>
      <c r="J671" s="205">
        <f>ROUND(I671*H671,2)</f>
        <v>0</v>
      </c>
      <c r="K671" s="201" t="s">
        <v>174</v>
      </c>
      <c r="L671" s="47"/>
      <c r="M671" s="206" t="s">
        <v>19</v>
      </c>
      <c r="N671" s="207" t="s">
        <v>43</v>
      </c>
      <c r="O671" s="87"/>
      <c r="P671" s="208">
        <f>O671*H671</f>
        <v>0</v>
      </c>
      <c r="Q671" s="208">
        <v>0</v>
      </c>
      <c r="R671" s="208">
        <f>Q671*H671</f>
        <v>0</v>
      </c>
      <c r="S671" s="208">
        <v>0</v>
      </c>
      <c r="T671" s="209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0" t="s">
        <v>114</v>
      </c>
      <c r="AT671" s="210" t="s">
        <v>110</v>
      </c>
      <c r="AU671" s="210" t="s">
        <v>82</v>
      </c>
      <c r="AY671" s="20" t="s">
        <v>109</v>
      </c>
      <c r="BE671" s="211">
        <f>IF(N671="základní",J671,0)</f>
        <v>0</v>
      </c>
      <c r="BF671" s="211">
        <f>IF(N671="snížená",J671,0)</f>
        <v>0</v>
      </c>
      <c r="BG671" s="211">
        <f>IF(N671="zákl. přenesená",J671,0)</f>
        <v>0</v>
      </c>
      <c r="BH671" s="211">
        <f>IF(N671="sníž. přenesená",J671,0)</f>
        <v>0</v>
      </c>
      <c r="BI671" s="211">
        <f>IF(N671="nulová",J671,0)</f>
        <v>0</v>
      </c>
      <c r="BJ671" s="20" t="s">
        <v>80</v>
      </c>
      <c r="BK671" s="211">
        <f>ROUND(I671*H671,2)</f>
        <v>0</v>
      </c>
      <c r="BL671" s="20" t="s">
        <v>114</v>
      </c>
      <c r="BM671" s="210" t="s">
        <v>1085</v>
      </c>
    </row>
    <row r="672" s="2" customFormat="1">
      <c r="A672" s="41"/>
      <c r="B672" s="42"/>
      <c r="C672" s="43"/>
      <c r="D672" s="230" t="s">
        <v>176</v>
      </c>
      <c r="E672" s="43"/>
      <c r="F672" s="231" t="s">
        <v>1086</v>
      </c>
      <c r="G672" s="43"/>
      <c r="H672" s="43"/>
      <c r="I672" s="214"/>
      <c r="J672" s="43"/>
      <c r="K672" s="43"/>
      <c r="L672" s="47"/>
      <c r="M672" s="215"/>
      <c r="N672" s="216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176</v>
      </c>
      <c r="AU672" s="20" t="s">
        <v>82</v>
      </c>
    </row>
    <row r="673" s="13" customFormat="1">
      <c r="A673" s="13"/>
      <c r="B673" s="232"/>
      <c r="C673" s="233"/>
      <c r="D673" s="212" t="s">
        <v>178</v>
      </c>
      <c r="E673" s="234" t="s">
        <v>19</v>
      </c>
      <c r="F673" s="235" t="s">
        <v>1087</v>
      </c>
      <c r="G673" s="233"/>
      <c r="H673" s="236">
        <v>28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2" t="s">
        <v>178</v>
      </c>
      <c r="AU673" s="242" t="s">
        <v>82</v>
      </c>
      <c r="AV673" s="13" t="s">
        <v>82</v>
      </c>
      <c r="AW673" s="13" t="s">
        <v>33</v>
      </c>
      <c r="AX673" s="13" t="s">
        <v>72</v>
      </c>
      <c r="AY673" s="242" t="s">
        <v>109</v>
      </c>
    </row>
    <row r="674" s="13" customFormat="1">
      <c r="A674" s="13"/>
      <c r="B674" s="232"/>
      <c r="C674" s="233"/>
      <c r="D674" s="212" t="s">
        <v>178</v>
      </c>
      <c r="E674" s="234" t="s">
        <v>19</v>
      </c>
      <c r="F674" s="235" t="s">
        <v>1088</v>
      </c>
      <c r="G674" s="233"/>
      <c r="H674" s="236">
        <v>2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2" t="s">
        <v>178</v>
      </c>
      <c r="AU674" s="242" t="s">
        <v>82</v>
      </c>
      <c r="AV674" s="13" t="s">
        <v>82</v>
      </c>
      <c r="AW674" s="13" t="s">
        <v>33</v>
      </c>
      <c r="AX674" s="13" t="s">
        <v>72</v>
      </c>
      <c r="AY674" s="242" t="s">
        <v>109</v>
      </c>
    </row>
    <row r="675" s="13" customFormat="1">
      <c r="A675" s="13"/>
      <c r="B675" s="232"/>
      <c r="C675" s="233"/>
      <c r="D675" s="212" t="s">
        <v>178</v>
      </c>
      <c r="E675" s="234" t="s">
        <v>19</v>
      </c>
      <c r="F675" s="235" t="s">
        <v>1089</v>
      </c>
      <c r="G675" s="233"/>
      <c r="H675" s="236">
        <v>60.5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2" t="s">
        <v>178</v>
      </c>
      <c r="AU675" s="242" t="s">
        <v>82</v>
      </c>
      <c r="AV675" s="13" t="s">
        <v>82</v>
      </c>
      <c r="AW675" s="13" t="s">
        <v>33</v>
      </c>
      <c r="AX675" s="13" t="s">
        <v>72</v>
      </c>
      <c r="AY675" s="242" t="s">
        <v>109</v>
      </c>
    </row>
    <row r="676" s="13" customFormat="1">
      <c r="A676" s="13"/>
      <c r="B676" s="232"/>
      <c r="C676" s="233"/>
      <c r="D676" s="212" t="s">
        <v>178</v>
      </c>
      <c r="E676" s="234" t="s">
        <v>19</v>
      </c>
      <c r="F676" s="235" t="s">
        <v>1090</v>
      </c>
      <c r="G676" s="233"/>
      <c r="H676" s="236">
        <v>18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2" t="s">
        <v>178</v>
      </c>
      <c r="AU676" s="242" t="s">
        <v>82</v>
      </c>
      <c r="AV676" s="13" t="s">
        <v>82</v>
      </c>
      <c r="AW676" s="13" t="s">
        <v>33</v>
      </c>
      <c r="AX676" s="13" t="s">
        <v>72</v>
      </c>
      <c r="AY676" s="242" t="s">
        <v>109</v>
      </c>
    </row>
    <row r="677" s="15" customFormat="1">
      <c r="A677" s="15"/>
      <c r="B677" s="253"/>
      <c r="C677" s="254"/>
      <c r="D677" s="212" t="s">
        <v>178</v>
      </c>
      <c r="E677" s="255" t="s">
        <v>19</v>
      </c>
      <c r="F677" s="256" t="s">
        <v>223</v>
      </c>
      <c r="G677" s="254"/>
      <c r="H677" s="257">
        <v>108.5</v>
      </c>
      <c r="I677" s="258"/>
      <c r="J677" s="254"/>
      <c r="K677" s="254"/>
      <c r="L677" s="259"/>
      <c r="M677" s="260"/>
      <c r="N677" s="261"/>
      <c r="O677" s="261"/>
      <c r="P677" s="261"/>
      <c r="Q677" s="261"/>
      <c r="R677" s="261"/>
      <c r="S677" s="261"/>
      <c r="T677" s="262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3" t="s">
        <v>178</v>
      </c>
      <c r="AU677" s="263" t="s">
        <v>82</v>
      </c>
      <c r="AV677" s="15" t="s">
        <v>114</v>
      </c>
      <c r="AW677" s="15" t="s">
        <v>33</v>
      </c>
      <c r="AX677" s="15" t="s">
        <v>80</v>
      </c>
      <c r="AY677" s="263" t="s">
        <v>109</v>
      </c>
    </row>
    <row r="678" s="2" customFormat="1" ht="24.15" customHeight="1">
      <c r="A678" s="41"/>
      <c r="B678" s="42"/>
      <c r="C678" s="199" t="s">
        <v>1091</v>
      </c>
      <c r="D678" s="199" t="s">
        <v>110</v>
      </c>
      <c r="E678" s="200" t="s">
        <v>1092</v>
      </c>
      <c r="F678" s="201" t="s">
        <v>1093</v>
      </c>
      <c r="G678" s="202" t="s">
        <v>173</v>
      </c>
      <c r="H678" s="203">
        <v>8.75</v>
      </c>
      <c r="I678" s="204"/>
      <c r="J678" s="205">
        <f>ROUND(I678*H678,2)</f>
        <v>0</v>
      </c>
      <c r="K678" s="201" t="s">
        <v>174</v>
      </c>
      <c r="L678" s="47"/>
      <c r="M678" s="206" t="s">
        <v>19</v>
      </c>
      <c r="N678" s="207" t="s">
        <v>43</v>
      </c>
      <c r="O678" s="87"/>
      <c r="P678" s="208">
        <f>O678*H678</f>
        <v>0</v>
      </c>
      <c r="Q678" s="208">
        <v>1.0000000000000001E-05</v>
      </c>
      <c r="R678" s="208">
        <f>Q678*H678</f>
        <v>8.7500000000000013E-05</v>
      </c>
      <c r="S678" s="208">
        <v>0</v>
      </c>
      <c r="T678" s="209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0" t="s">
        <v>114</v>
      </c>
      <c r="AT678" s="210" t="s">
        <v>110</v>
      </c>
      <c r="AU678" s="210" t="s">
        <v>82</v>
      </c>
      <c r="AY678" s="20" t="s">
        <v>109</v>
      </c>
      <c r="BE678" s="211">
        <f>IF(N678="základní",J678,0)</f>
        <v>0</v>
      </c>
      <c r="BF678" s="211">
        <f>IF(N678="snížená",J678,0)</f>
        <v>0</v>
      </c>
      <c r="BG678" s="211">
        <f>IF(N678="zákl. přenesená",J678,0)</f>
        <v>0</v>
      </c>
      <c r="BH678" s="211">
        <f>IF(N678="sníž. přenesená",J678,0)</f>
        <v>0</v>
      </c>
      <c r="BI678" s="211">
        <f>IF(N678="nulová",J678,0)</f>
        <v>0</v>
      </c>
      <c r="BJ678" s="20" t="s">
        <v>80</v>
      </c>
      <c r="BK678" s="211">
        <f>ROUND(I678*H678,2)</f>
        <v>0</v>
      </c>
      <c r="BL678" s="20" t="s">
        <v>114</v>
      </c>
      <c r="BM678" s="210" t="s">
        <v>1094</v>
      </c>
    </row>
    <row r="679" s="2" customFormat="1">
      <c r="A679" s="41"/>
      <c r="B679" s="42"/>
      <c r="C679" s="43"/>
      <c r="D679" s="230" t="s">
        <v>176</v>
      </c>
      <c r="E679" s="43"/>
      <c r="F679" s="231" t="s">
        <v>1095</v>
      </c>
      <c r="G679" s="43"/>
      <c r="H679" s="43"/>
      <c r="I679" s="214"/>
      <c r="J679" s="43"/>
      <c r="K679" s="43"/>
      <c r="L679" s="47"/>
      <c r="M679" s="215"/>
      <c r="N679" s="216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176</v>
      </c>
      <c r="AU679" s="20" t="s">
        <v>82</v>
      </c>
    </row>
    <row r="680" s="13" customFormat="1">
      <c r="A680" s="13"/>
      <c r="B680" s="232"/>
      <c r="C680" s="233"/>
      <c r="D680" s="212" t="s">
        <v>178</v>
      </c>
      <c r="E680" s="234" t="s">
        <v>19</v>
      </c>
      <c r="F680" s="235" t="s">
        <v>1096</v>
      </c>
      <c r="G680" s="233"/>
      <c r="H680" s="236">
        <v>8.75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2" t="s">
        <v>178</v>
      </c>
      <c r="AU680" s="242" t="s">
        <v>82</v>
      </c>
      <c r="AV680" s="13" t="s">
        <v>82</v>
      </c>
      <c r="AW680" s="13" t="s">
        <v>33</v>
      </c>
      <c r="AX680" s="13" t="s">
        <v>80</v>
      </c>
      <c r="AY680" s="242" t="s">
        <v>109</v>
      </c>
    </row>
    <row r="681" s="2" customFormat="1" ht="16.5" customHeight="1">
      <c r="A681" s="41"/>
      <c r="B681" s="42"/>
      <c r="C681" s="199" t="s">
        <v>1097</v>
      </c>
      <c r="D681" s="199" t="s">
        <v>110</v>
      </c>
      <c r="E681" s="200" t="s">
        <v>1098</v>
      </c>
      <c r="F681" s="201" t="s">
        <v>1099</v>
      </c>
      <c r="G681" s="202" t="s">
        <v>312</v>
      </c>
      <c r="H681" s="203">
        <v>18</v>
      </c>
      <c r="I681" s="204"/>
      <c r="J681" s="205">
        <f>ROUND(I681*H681,2)</f>
        <v>0</v>
      </c>
      <c r="K681" s="201" t="s">
        <v>174</v>
      </c>
      <c r="L681" s="47"/>
      <c r="M681" s="206" t="s">
        <v>19</v>
      </c>
      <c r="N681" s="207" t="s">
        <v>43</v>
      </c>
      <c r="O681" s="87"/>
      <c r="P681" s="208">
        <f>O681*H681</f>
        <v>0</v>
      </c>
      <c r="Q681" s="208">
        <v>0.00010000000000000001</v>
      </c>
      <c r="R681" s="208">
        <f>Q681*H681</f>
        <v>0.0018000000000000002</v>
      </c>
      <c r="S681" s="208">
        <v>0</v>
      </c>
      <c r="T681" s="209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0" t="s">
        <v>114</v>
      </c>
      <c r="AT681" s="210" t="s">
        <v>110</v>
      </c>
      <c r="AU681" s="210" t="s">
        <v>82</v>
      </c>
      <c r="AY681" s="20" t="s">
        <v>109</v>
      </c>
      <c r="BE681" s="211">
        <f>IF(N681="základní",J681,0)</f>
        <v>0</v>
      </c>
      <c r="BF681" s="211">
        <f>IF(N681="snížená",J681,0)</f>
        <v>0</v>
      </c>
      <c r="BG681" s="211">
        <f>IF(N681="zákl. přenesená",J681,0)</f>
        <v>0</v>
      </c>
      <c r="BH681" s="211">
        <f>IF(N681="sníž. přenesená",J681,0)</f>
        <v>0</v>
      </c>
      <c r="BI681" s="211">
        <f>IF(N681="nulová",J681,0)</f>
        <v>0</v>
      </c>
      <c r="BJ681" s="20" t="s">
        <v>80</v>
      </c>
      <c r="BK681" s="211">
        <f>ROUND(I681*H681,2)</f>
        <v>0</v>
      </c>
      <c r="BL681" s="20" t="s">
        <v>114</v>
      </c>
      <c r="BM681" s="210" t="s">
        <v>1100</v>
      </c>
    </row>
    <row r="682" s="2" customFormat="1">
      <c r="A682" s="41"/>
      <c r="B682" s="42"/>
      <c r="C682" s="43"/>
      <c r="D682" s="230" t="s">
        <v>176</v>
      </c>
      <c r="E682" s="43"/>
      <c r="F682" s="231" t="s">
        <v>1101</v>
      </c>
      <c r="G682" s="43"/>
      <c r="H682" s="43"/>
      <c r="I682" s="214"/>
      <c r="J682" s="43"/>
      <c r="K682" s="43"/>
      <c r="L682" s="47"/>
      <c r="M682" s="215"/>
      <c r="N682" s="216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176</v>
      </c>
      <c r="AU682" s="20" t="s">
        <v>82</v>
      </c>
    </row>
    <row r="683" s="13" customFormat="1">
      <c r="A683" s="13"/>
      <c r="B683" s="232"/>
      <c r="C683" s="233"/>
      <c r="D683" s="212" t="s">
        <v>178</v>
      </c>
      <c r="E683" s="234" t="s">
        <v>19</v>
      </c>
      <c r="F683" s="235" t="s">
        <v>1090</v>
      </c>
      <c r="G683" s="233"/>
      <c r="H683" s="236">
        <v>18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178</v>
      </c>
      <c r="AU683" s="242" t="s">
        <v>82</v>
      </c>
      <c r="AV683" s="13" t="s">
        <v>82</v>
      </c>
      <c r="AW683" s="13" t="s">
        <v>33</v>
      </c>
      <c r="AX683" s="13" t="s">
        <v>80</v>
      </c>
      <c r="AY683" s="242" t="s">
        <v>109</v>
      </c>
    </row>
    <row r="684" s="2" customFormat="1" ht="16.5" customHeight="1">
      <c r="A684" s="41"/>
      <c r="B684" s="42"/>
      <c r="C684" s="199" t="s">
        <v>1102</v>
      </c>
      <c r="D684" s="199" t="s">
        <v>110</v>
      </c>
      <c r="E684" s="200" t="s">
        <v>1103</v>
      </c>
      <c r="F684" s="201" t="s">
        <v>1104</v>
      </c>
      <c r="G684" s="202" t="s">
        <v>312</v>
      </c>
      <c r="H684" s="203">
        <v>2</v>
      </c>
      <c r="I684" s="204"/>
      <c r="J684" s="205">
        <f>ROUND(I684*H684,2)</f>
        <v>0</v>
      </c>
      <c r="K684" s="201" t="s">
        <v>174</v>
      </c>
      <c r="L684" s="47"/>
      <c r="M684" s="206" t="s">
        <v>19</v>
      </c>
      <c r="N684" s="207" t="s">
        <v>43</v>
      </c>
      <c r="O684" s="87"/>
      <c r="P684" s="208">
        <f>O684*H684</f>
        <v>0</v>
      </c>
      <c r="Q684" s="208">
        <v>0.00020000000000000001</v>
      </c>
      <c r="R684" s="208">
        <f>Q684*H684</f>
        <v>0.00040000000000000002</v>
      </c>
      <c r="S684" s="208">
        <v>0</v>
      </c>
      <c r="T684" s="209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0" t="s">
        <v>114</v>
      </c>
      <c r="AT684" s="210" t="s">
        <v>110</v>
      </c>
      <c r="AU684" s="210" t="s">
        <v>82</v>
      </c>
      <c r="AY684" s="20" t="s">
        <v>109</v>
      </c>
      <c r="BE684" s="211">
        <f>IF(N684="základní",J684,0)</f>
        <v>0</v>
      </c>
      <c r="BF684" s="211">
        <f>IF(N684="snížená",J684,0)</f>
        <v>0</v>
      </c>
      <c r="BG684" s="211">
        <f>IF(N684="zákl. přenesená",J684,0)</f>
        <v>0</v>
      </c>
      <c r="BH684" s="211">
        <f>IF(N684="sníž. přenesená",J684,0)</f>
        <v>0</v>
      </c>
      <c r="BI684" s="211">
        <f>IF(N684="nulová",J684,0)</f>
        <v>0</v>
      </c>
      <c r="BJ684" s="20" t="s">
        <v>80</v>
      </c>
      <c r="BK684" s="211">
        <f>ROUND(I684*H684,2)</f>
        <v>0</v>
      </c>
      <c r="BL684" s="20" t="s">
        <v>114</v>
      </c>
      <c r="BM684" s="210" t="s">
        <v>1105</v>
      </c>
    </row>
    <row r="685" s="2" customFormat="1">
      <c r="A685" s="41"/>
      <c r="B685" s="42"/>
      <c r="C685" s="43"/>
      <c r="D685" s="230" t="s">
        <v>176</v>
      </c>
      <c r="E685" s="43"/>
      <c r="F685" s="231" t="s">
        <v>1106</v>
      </c>
      <c r="G685" s="43"/>
      <c r="H685" s="43"/>
      <c r="I685" s="214"/>
      <c r="J685" s="43"/>
      <c r="K685" s="43"/>
      <c r="L685" s="47"/>
      <c r="M685" s="215"/>
      <c r="N685" s="216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176</v>
      </c>
      <c r="AU685" s="20" t="s">
        <v>82</v>
      </c>
    </row>
    <row r="686" s="13" customFormat="1">
      <c r="A686" s="13"/>
      <c r="B686" s="232"/>
      <c r="C686" s="233"/>
      <c r="D686" s="212" t="s">
        <v>178</v>
      </c>
      <c r="E686" s="234" t="s">
        <v>19</v>
      </c>
      <c r="F686" s="235" t="s">
        <v>1088</v>
      </c>
      <c r="G686" s="233"/>
      <c r="H686" s="236">
        <v>2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2" t="s">
        <v>178</v>
      </c>
      <c r="AU686" s="242" t="s">
        <v>82</v>
      </c>
      <c r="AV686" s="13" t="s">
        <v>82</v>
      </c>
      <c r="AW686" s="13" t="s">
        <v>33</v>
      </c>
      <c r="AX686" s="13" t="s">
        <v>80</v>
      </c>
      <c r="AY686" s="242" t="s">
        <v>109</v>
      </c>
    </row>
    <row r="687" s="2" customFormat="1" ht="16.5" customHeight="1">
      <c r="A687" s="41"/>
      <c r="B687" s="42"/>
      <c r="C687" s="199" t="s">
        <v>1107</v>
      </c>
      <c r="D687" s="199" t="s">
        <v>110</v>
      </c>
      <c r="E687" s="200" t="s">
        <v>1108</v>
      </c>
      <c r="F687" s="201" t="s">
        <v>1109</v>
      </c>
      <c r="G687" s="202" t="s">
        <v>312</v>
      </c>
      <c r="H687" s="203">
        <v>88.5</v>
      </c>
      <c r="I687" s="204"/>
      <c r="J687" s="205">
        <f>ROUND(I687*H687,2)</f>
        <v>0</v>
      </c>
      <c r="K687" s="201" t="s">
        <v>174</v>
      </c>
      <c r="L687" s="47"/>
      <c r="M687" s="206" t="s">
        <v>19</v>
      </c>
      <c r="N687" s="207" t="s">
        <v>43</v>
      </c>
      <c r="O687" s="87"/>
      <c r="P687" s="208">
        <f>O687*H687</f>
        <v>0</v>
      </c>
      <c r="Q687" s="208">
        <v>0.00010000000000000001</v>
      </c>
      <c r="R687" s="208">
        <f>Q687*H687</f>
        <v>0.0088500000000000002</v>
      </c>
      <c r="S687" s="208">
        <v>0</v>
      </c>
      <c r="T687" s="209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0" t="s">
        <v>114</v>
      </c>
      <c r="AT687" s="210" t="s">
        <v>110</v>
      </c>
      <c r="AU687" s="210" t="s">
        <v>82</v>
      </c>
      <c r="AY687" s="20" t="s">
        <v>109</v>
      </c>
      <c r="BE687" s="211">
        <f>IF(N687="základní",J687,0)</f>
        <v>0</v>
      </c>
      <c r="BF687" s="211">
        <f>IF(N687="snížená",J687,0)</f>
        <v>0</v>
      </c>
      <c r="BG687" s="211">
        <f>IF(N687="zákl. přenesená",J687,0)</f>
        <v>0</v>
      </c>
      <c r="BH687" s="211">
        <f>IF(N687="sníž. přenesená",J687,0)</f>
        <v>0</v>
      </c>
      <c r="BI687" s="211">
        <f>IF(N687="nulová",J687,0)</f>
        <v>0</v>
      </c>
      <c r="BJ687" s="20" t="s">
        <v>80</v>
      </c>
      <c r="BK687" s="211">
        <f>ROUND(I687*H687,2)</f>
        <v>0</v>
      </c>
      <c r="BL687" s="20" t="s">
        <v>114</v>
      </c>
      <c r="BM687" s="210" t="s">
        <v>1110</v>
      </c>
    </row>
    <row r="688" s="2" customFormat="1">
      <c r="A688" s="41"/>
      <c r="B688" s="42"/>
      <c r="C688" s="43"/>
      <c r="D688" s="230" t="s">
        <v>176</v>
      </c>
      <c r="E688" s="43"/>
      <c r="F688" s="231" t="s">
        <v>1111</v>
      </c>
      <c r="G688" s="43"/>
      <c r="H688" s="43"/>
      <c r="I688" s="214"/>
      <c r="J688" s="43"/>
      <c r="K688" s="43"/>
      <c r="L688" s="47"/>
      <c r="M688" s="215"/>
      <c r="N688" s="216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176</v>
      </c>
      <c r="AU688" s="20" t="s">
        <v>82</v>
      </c>
    </row>
    <row r="689" s="13" customFormat="1">
      <c r="A689" s="13"/>
      <c r="B689" s="232"/>
      <c r="C689" s="233"/>
      <c r="D689" s="212" t="s">
        <v>178</v>
      </c>
      <c r="E689" s="234" t="s">
        <v>19</v>
      </c>
      <c r="F689" s="235" t="s">
        <v>1087</v>
      </c>
      <c r="G689" s="233"/>
      <c r="H689" s="236">
        <v>28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178</v>
      </c>
      <c r="AU689" s="242" t="s">
        <v>82</v>
      </c>
      <c r="AV689" s="13" t="s">
        <v>82</v>
      </c>
      <c r="AW689" s="13" t="s">
        <v>33</v>
      </c>
      <c r="AX689" s="13" t="s">
        <v>72</v>
      </c>
      <c r="AY689" s="242" t="s">
        <v>109</v>
      </c>
    </row>
    <row r="690" s="13" customFormat="1">
      <c r="A690" s="13"/>
      <c r="B690" s="232"/>
      <c r="C690" s="233"/>
      <c r="D690" s="212" t="s">
        <v>178</v>
      </c>
      <c r="E690" s="234" t="s">
        <v>19</v>
      </c>
      <c r="F690" s="235" t="s">
        <v>1089</v>
      </c>
      <c r="G690" s="233"/>
      <c r="H690" s="236">
        <v>60.5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178</v>
      </c>
      <c r="AU690" s="242" t="s">
        <v>82</v>
      </c>
      <c r="AV690" s="13" t="s">
        <v>82</v>
      </c>
      <c r="AW690" s="13" t="s">
        <v>33</v>
      </c>
      <c r="AX690" s="13" t="s">
        <v>72</v>
      </c>
      <c r="AY690" s="242" t="s">
        <v>109</v>
      </c>
    </row>
    <row r="691" s="15" customFormat="1">
      <c r="A691" s="15"/>
      <c r="B691" s="253"/>
      <c r="C691" s="254"/>
      <c r="D691" s="212" t="s">
        <v>178</v>
      </c>
      <c r="E691" s="255" t="s">
        <v>19</v>
      </c>
      <c r="F691" s="256" t="s">
        <v>223</v>
      </c>
      <c r="G691" s="254"/>
      <c r="H691" s="257">
        <v>88.5</v>
      </c>
      <c r="I691" s="258"/>
      <c r="J691" s="254"/>
      <c r="K691" s="254"/>
      <c r="L691" s="259"/>
      <c r="M691" s="260"/>
      <c r="N691" s="261"/>
      <c r="O691" s="261"/>
      <c r="P691" s="261"/>
      <c r="Q691" s="261"/>
      <c r="R691" s="261"/>
      <c r="S691" s="261"/>
      <c r="T691" s="262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3" t="s">
        <v>178</v>
      </c>
      <c r="AU691" s="263" t="s">
        <v>82</v>
      </c>
      <c r="AV691" s="15" t="s">
        <v>114</v>
      </c>
      <c r="AW691" s="15" t="s">
        <v>33</v>
      </c>
      <c r="AX691" s="15" t="s">
        <v>80</v>
      </c>
      <c r="AY691" s="263" t="s">
        <v>109</v>
      </c>
    </row>
    <row r="692" s="2" customFormat="1" ht="16.5" customHeight="1">
      <c r="A692" s="41"/>
      <c r="B692" s="42"/>
      <c r="C692" s="199" t="s">
        <v>1112</v>
      </c>
      <c r="D692" s="199" t="s">
        <v>110</v>
      </c>
      <c r="E692" s="200" t="s">
        <v>1113</v>
      </c>
      <c r="F692" s="201" t="s">
        <v>1114</v>
      </c>
      <c r="G692" s="202" t="s">
        <v>173</v>
      </c>
      <c r="H692" s="203">
        <v>8.75</v>
      </c>
      <c r="I692" s="204"/>
      <c r="J692" s="205">
        <f>ROUND(I692*H692,2)</f>
        <v>0</v>
      </c>
      <c r="K692" s="201" t="s">
        <v>174</v>
      </c>
      <c r="L692" s="47"/>
      <c r="M692" s="206" t="s">
        <v>19</v>
      </c>
      <c r="N692" s="207" t="s">
        <v>43</v>
      </c>
      <c r="O692" s="87"/>
      <c r="P692" s="208">
        <f>O692*H692</f>
        <v>0</v>
      </c>
      <c r="Q692" s="208">
        <v>0.0011999999999999999</v>
      </c>
      <c r="R692" s="208">
        <f>Q692*H692</f>
        <v>0.010499999999999999</v>
      </c>
      <c r="S692" s="208">
        <v>0</v>
      </c>
      <c r="T692" s="209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0" t="s">
        <v>114</v>
      </c>
      <c r="AT692" s="210" t="s">
        <v>110</v>
      </c>
      <c r="AU692" s="210" t="s">
        <v>82</v>
      </c>
      <c r="AY692" s="20" t="s">
        <v>109</v>
      </c>
      <c r="BE692" s="211">
        <f>IF(N692="základní",J692,0)</f>
        <v>0</v>
      </c>
      <c r="BF692" s="211">
        <f>IF(N692="snížená",J692,0)</f>
        <v>0</v>
      </c>
      <c r="BG692" s="211">
        <f>IF(N692="zákl. přenesená",J692,0)</f>
        <v>0</v>
      </c>
      <c r="BH692" s="211">
        <f>IF(N692="sníž. přenesená",J692,0)</f>
        <v>0</v>
      </c>
      <c r="BI692" s="211">
        <f>IF(N692="nulová",J692,0)</f>
        <v>0</v>
      </c>
      <c r="BJ692" s="20" t="s">
        <v>80</v>
      </c>
      <c r="BK692" s="211">
        <f>ROUND(I692*H692,2)</f>
        <v>0</v>
      </c>
      <c r="BL692" s="20" t="s">
        <v>114</v>
      </c>
      <c r="BM692" s="210" t="s">
        <v>1115</v>
      </c>
    </row>
    <row r="693" s="2" customFormat="1">
      <c r="A693" s="41"/>
      <c r="B693" s="42"/>
      <c r="C693" s="43"/>
      <c r="D693" s="230" t="s">
        <v>176</v>
      </c>
      <c r="E693" s="43"/>
      <c r="F693" s="231" t="s">
        <v>1116</v>
      </c>
      <c r="G693" s="43"/>
      <c r="H693" s="43"/>
      <c r="I693" s="214"/>
      <c r="J693" s="43"/>
      <c r="K693" s="43"/>
      <c r="L693" s="47"/>
      <c r="M693" s="215"/>
      <c r="N693" s="216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176</v>
      </c>
      <c r="AU693" s="20" t="s">
        <v>82</v>
      </c>
    </row>
    <row r="694" s="13" customFormat="1">
      <c r="A694" s="13"/>
      <c r="B694" s="232"/>
      <c r="C694" s="233"/>
      <c r="D694" s="212" t="s">
        <v>178</v>
      </c>
      <c r="E694" s="234" t="s">
        <v>19</v>
      </c>
      <c r="F694" s="235" t="s">
        <v>1096</v>
      </c>
      <c r="G694" s="233"/>
      <c r="H694" s="236">
        <v>8.75</v>
      </c>
      <c r="I694" s="237"/>
      <c r="J694" s="233"/>
      <c r="K694" s="233"/>
      <c r="L694" s="238"/>
      <c r="M694" s="239"/>
      <c r="N694" s="240"/>
      <c r="O694" s="240"/>
      <c r="P694" s="240"/>
      <c r="Q694" s="240"/>
      <c r="R694" s="240"/>
      <c r="S694" s="240"/>
      <c r="T694" s="241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2" t="s">
        <v>178</v>
      </c>
      <c r="AU694" s="242" t="s">
        <v>82</v>
      </c>
      <c r="AV694" s="13" t="s">
        <v>82</v>
      </c>
      <c r="AW694" s="13" t="s">
        <v>33</v>
      </c>
      <c r="AX694" s="13" t="s">
        <v>80</v>
      </c>
      <c r="AY694" s="242" t="s">
        <v>109</v>
      </c>
    </row>
    <row r="695" s="2" customFormat="1" ht="16.5" customHeight="1">
      <c r="A695" s="41"/>
      <c r="B695" s="42"/>
      <c r="C695" s="199" t="s">
        <v>1117</v>
      </c>
      <c r="D695" s="199" t="s">
        <v>110</v>
      </c>
      <c r="E695" s="200" t="s">
        <v>1118</v>
      </c>
      <c r="F695" s="201" t="s">
        <v>1119</v>
      </c>
      <c r="G695" s="202" t="s">
        <v>312</v>
      </c>
      <c r="H695" s="203">
        <v>18</v>
      </c>
      <c r="I695" s="204"/>
      <c r="J695" s="205">
        <f>ROUND(I695*H695,2)</f>
        <v>0</v>
      </c>
      <c r="K695" s="201" t="s">
        <v>174</v>
      </c>
      <c r="L695" s="47"/>
      <c r="M695" s="206" t="s">
        <v>19</v>
      </c>
      <c r="N695" s="207" t="s">
        <v>43</v>
      </c>
      <c r="O695" s="87"/>
      <c r="P695" s="208">
        <f>O695*H695</f>
        <v>0</v>
      </c>
      <c r="Q695" s="208">
        <v>0.00020000000000000001</v>
      </c>
      <c r="R695" s="208">
        <f>Q695*H695</f>
        <v>0.0036000000000000003</v>
      </c>
      <c r="S695" s="208">
        <v>0</v>
      </c>
      <c r="T695" s="209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10" t="s">
        <v>114</v>
      </c>
      <c r="AT695" s="210" t="s">
        <v>110</v>
      </c>
      <c r="AU695" s="210" t="s">
        <v>82</v>
      </c>
      <c r="AY695" s="20" t="s">
        <v>109</v>
      </c>
      <c r="BE695" s="211">
        <f>IF(N695="základní",J695,0)</f>
        <v>0</v>
      </c>
      <c r="BF695" s="211">
        <f>IF(N695="snížená",J695,0)</f>
        <v>0</v>
      </c>
      <c r="BG695" s="211">
        <f>IF(N695="zákl. přenesená",J695,0)</f>
        <v>0</v>
      </c>
      <c r="BH695" s="211">
        <f>IF(N695="sníž. přenesená",J695,0)</f>
        <v>0</v>
      </c>
      <c r="BI695" s="211">
        <f>IF(N695="nulová",J695,0)</f>
        <v>0</v>
      </c>
      <c r="BJ695" s="20" t="s">
        <v>80</v>
      </c>
      <c r="BK695" s="211">
        <f>ROUND(I695*H695,2)</f>
        <v>0</v>
      </c>
      <c r="BL695" s="20" t="s">
        <v>114</v>
      </c>
      <c r="BM695" s="210" t="s">
        <v>1120</v>
      </c>
    </row>
    <row r="696" s="2" customFormat="1">
      <c r="A696" s="41"/>
      <c r="B696" s="42"/>
      <c r="C696" s="43"/>
      <c r="D696" s="230" t="s">
        <v>176</v>
      </c>
      <c r="E696" s="43"/>
      <c r="F696" s="231" t="s">
        <v>1121</v>
      </c>
      <c r="G696" s="43"/>
      <c r="H696" s="43"/>
      <c r="I696" s="214"/>
      <c r="J696" s="43"/>
      <c r="K696" s="43"/>
      <c r="L696" s="47"/>
      <c r="M696" s="215"/>
      <c r="N696" s="216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176</v>
      </c>
      <c r="AU696" s="20" t="s">
        <v>82</v>
      </c>
    </row>
    <row r="697" s="13" customFormat="1">
      <c r="A697" s="13"/>
      <c r="B697" s="232"/>
      <c r="C697" s="233"/>
      <c r="D697" s="212" t="s">
        <v>178</v>
      </c>
      <c r="E697" s="234" t="s">
        <v>19</v>
      </c>
      <c r="F697" s="235" t="s">
        <v>1090</v>
      </c>
      <c r="G697" s="233"/>
      <c r="H697" s="236">
        <v>18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2" t="s">
        <v>178</v>
      </c>
      <c r="AU697" s="242" t="s">
        <v>82</v>
      </c>
      <c r="AV697" s="13" t="s">
        <v>82</v>
      </c>
      <c r="AW697" s="13" t="s">
        <v>33</v>
      </c>
      <c r="AX697" s="13" t="s">
        <v>80</v>
      </c>
      <c r="AY697" s="242" t="s">
        <v>109</v>
      </c>
    </row>
    <row r="698" s="2" customFormat="1" ht="16.5" customHeight="1">
      <c r="A698" s="41"/>
      <c r="B698" s="42"/>
      <c r="C698" s="199" t="s">
        <v>1122</v>
      </c>
      <c r="D698" s="199" t="s">
        <v>110</v>
      </c>
      <c r="E698" s="200" t="s">
        <v>1123</v>
      </c>
      <c r="F698" s="201" t="s">
        <v>1124</v>
      </c>
      <c r="G698" s="202" t="s">
        <v>312</v>
      </c>
      <c r="H698" s="203">
        <v>2</v>
      </c>
      <c r="I698" s="204"/>
      <c r="J698" s="205">
        <f>ROUND(I698*H698,2)</f>
        <v>0</v>
      </c>
      <c r="K698" s="201" t="s">
        <v>174</v>
      </c>
      <c r="L698" s="47"/>
      <c r="M698" s="206" t="s">
        <v>19</v>
      </c>
      <c r="N698" s="207" t="s">
        <v>43</v>
      </c>
      <c r="O698" s="87"/>
      <c r="P698" s="208">
        <f>O698*H698</f>
        <v>0</v>
      </c>
      <c r="Q698" s="208">
        <v>0.00040000000000000002</v>
      </c>
      <c r="R698" s="208">
        <f>Q698*H698</f>
        <v>0.00080000000000000004</v>
      </c>
      <c r="S698" s="208">
        <v>0</v>
      </c>
      <c r="T698" s="209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0" t="s">
        <v>114</v>
      </c>
      <c r="AT698" s="210" t="s">
        <v>110</v>
      </c>
      <c r="AU698" s="210" t="s">
        <v>82</v>
      </c>
      <c r="AY698" s="20" t="s">
        <v>109</v>
      </c>
      <c r="BE698" s="211">
        <f>IF(N698="základní",J698,0)</f>
        <v>0</v>
      </c>
      <c r="BF698" s="211">
        <f>IF(N698="snížená",J698,0)</f>
        <v>0</v>
      </c>
      <c r="BG698" s="211">
        <f>IF(N698="zákl. přenesená",J698,0)</f>
        <v>0</v>
      </c>
      <c r="BH698" s="211">
        <f>IF(N698="sníž. přenesená",J698,0)</f>
        <v>0</v>
      </c>
      <c r="BI698" s="211">
        <f>IF(N698="nulová",J698,0)</f>
        <v>0</v>
      </c>
      <c r="BJ698" s="20" t="s">
        <v>80</v>
      </c>
      <c r="BK698" s="211">
        <f>ROUND(I698*H698,2)</f>
        <v>0</v>
      </c>
      <c r="BL698" s="20" t="s">
        <v>114</v>
      </c>
      <c r="BM698" s="210" t="s">
        <v>1125</v>
      </c>
    </row>
    <row r="699" s="2" customFormat="1">
      <c r="A699" s="41"/>
      <c r="B699" s="42"/>
      <c r="C699" s="43"/>
      <c r="D699" s="230" t="s">
        <v>176</v>
      </c>
      <c r="E699" s="43"/>
      <c r="F699" s="231" t="s">
        <v>1126</v>
      </c>
      <c r="G699" s="43"/>
      <c r="H699" s="43"/>
      <c r="I699" s="214"/>
      <c r="J699" s="43"/>
      <c r="K699" s="43"/>
      <c r="L699" s="47"/>
      <c r="M699" s="215"/>
      <c r="N699" s="216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176</v>
      </c>
      <c r="AU699" s="20" t="s">
        <v>82</v>
      </c>
    </row>
    <row r="700" s="13" customFormat="1">
      <c r="A700" s="13"/>
      <c r="B700" s="232"/>
      <c r="C700" s="233"/>
      <c r="D700" s="212" t="s">
        <v>178</v>
      </c>
      <c r="E700" s="234" t="s">
        <v>19</v>
      </c>
      <c r="F700" s="235" t="s">
        <v>1088</v>
      </c>
      <c r="G700" s="233"/>
      <c r="H700" s="236">
        <v>2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2" t="s">
        <v>178</v>
      </c>
      <c r="AU700" s="242" t="s">
        <v>82</v>
      </c>
      <c r="AV700" s="13" t="s">
        <v>82</v>
      </c>
      <c r="AW700" s="13" t="s">
        <v>33</v>
      </c>
      <c r="AX700" s="13" t="s">
        <v>80</v>
      </c>
      <c r="AY700" s="242" t="s">
        <v>109</v>
      </c>
    </row>
    <row r="701" s="2" customFormat="1" ht="21.75" customHeight="1">
      <c r="A701" s="41"/>
      <c r="B701" s="42"/>
      <c r="C701" s="199" t="s">
        <v>1127</v>
      </c>
      <c r="D701" s="199" t="s">
        <v>110</v>
      </c>
      <c r="E701" s="200" t="s">
        <v>1128</v>
      </c>
      <c r="F701" s="201" t="s">
        <v>1129</v>
      </c>
      <c r="G701" s="202" t="s">
        <v>312</v>
      </c>
      <c r="H701" s="203">
        <v>88.5</v>
      </c>
      <c r="I701" s="204"/>
      <c r="J701" s="205">
        <f>ROUND(I701*H701,2)</f>
        <v>0</v>
      </c>
      <c r="K701" s="201" t="s">
        <v>174</v>
      </c>
      <c r="L701" s="47"/>
      <c r="M701" s="206" t="s">
        <v>19</v>
      </c>
      <c r="N701" s="207" t="s">
        <v>43</v>
      </c>
      <c r="O701" s="87"/>
      <c r="P701" s="208">
        <f>O701*H701</f>
        <v>0</v>
      </c>
      <c r="Q701" s="208">
        <v>0.00012999999999999999</v>
      </c>
      <c r="R701" s="208">
        <f>Q701*H701</f>
        <v>0.011505</v>
      </c>
      <c r="S701" s="208">
        <v>0</v>
      </c>
      <c r="T701" s="209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10" t="s">
        <v>114</v>
      </c>
      <c r="AT701" s="210" t="s">
        <v>110</v>
      </c>
      <c r="AU701" s="210" t="s">
        <v>82</v>
      </c>
      <c r="AY701" s="20" t="s">
        <v>109</v>
      </c>
      <c r="BE701" s="211">
        <f>IF(N701="základní",J701,0)</f>
        <v>0</v>
      </c>
      <c r="BF701" s="211">
        <f>IF(N701="snížená",J701,0)</f>
        <v>0</v>
      </c>
      <c r="BG701" s="211">
        <f>IF(N701="zákl. přenesená",J701,0)</f>
        <v>0</v>
      </c>
      <c r="BH701" s="211">
        <f>IF(N701="sníž. přenesená",J701,0)</f>
        <v>0</v>
      </c>
      <c r="BI701" s="211">
        <f>IF(N701="nulová",J701,0)</f>
        <v>0</v>
      </c>
      <c r="BJ701" s="20" t="s">
        <v>80</v>
      </c>
      <c r="BK701" s="211">
        <f>ROUND(I701*H701,2)</f>
        <v>0</v>
      </c>
      <c r="BL701" s="20" t="s">
        <v>114</v>
      </c>
      <c r="BM701" s="210" t="s">
        <v>1130</v>
      </c>
    </row>
    <row r="702" s="2" customFormat="1">
      <c r="A702" s="41"/>
      <c r="B702" s="42"/>
      <c r="C702" s="43"/>
      <c r="D702" s="230" t="s">
        <v>176</v>
      </c>
      <c r="E702" s="43"/>
      <c r="F702" s="231" t="s">
        <v>1131</v>
      </c>
      <c r="G702" s="43"/>
      <c r="H702" s="43"/>
      <c r="I702" s="214"/>
      <c r="J702" s="43"/>
      <c r="K702" s="43"/>
      <c r="L702" s="47"/>
      <c r="M702" s="215"/>
      <c r="N702" s="216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176</v>
      </c>
      <c r="AU702" s="20" t="s">
        <v>82</v>
      </c>
    </row>
    <row r="703" s="13" customFormat="1">
      <c r="A703" s="13"/>
      <c r="B703" s="232"/>
      <c r="C703" s="233"/>
      <c r="D703" s="212" t="s">
        <v>178</v>
      </c>
      <c r="E703" s="234" t="s">
        <v>19</v>
      </c>
      <c r="F703" s="235" t="s">
        <v>1087</v>
      </c>
      <c r="G703" s="233"/>
      <c r="H703" s="236">
        <v>28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2" t="s">
        <v>178</v>
      </c>
      <c r="AU703" s="242" t="s">
        <v>82</v>
      </c>
      <c r="AV703" s="13" t="s">
        <v>82</v>
      </c>
      <c r="AW703" s="13" t="s">
        <v>33</v>
      </c>
      <c r="AX703" s="13" t="s">
        <v>72</v>
      </c>
      <c r="AY703" s="242" t="s">
        <v>109</v>
      </c>
    </row>
    <row r="704" s="13" customFormat="1">
      <c r="A704" s="13"/>
      <c r="B704" s="232"/>
      <c r="C704" s="233"/>
      <c r="D704" s="212" t="s">
        <v>178</v>
      </c>
      <c r="E704" s="234" t="s">
        <v>19</v>
      </c>
      <c r="F704" s="235" t="s">
        <v>1089</v>
      </c>
      <c r="G704" s="233"/>
      <c r="H704" s="236">
        <v>60.5</v>
      </c>
      <c r="I704" s="237"/>
      <c r="J704" s="233"/>
      <c r="K704" s="233"/>
      <c r="L704" s="238"/>
      <c r="M704" s="239"/>
      <c r="N704" s="240"/>
      <c r="O704" s="240"/>
      <c r="P704" s="240"/>
      <c r="Q704" s="240"/>
      <c r="R704" s="240"/>
      <c r="S704" s="240"/>
      <c r="T704" s="24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2" t="s">
        <v>178</v>
      </c>
      <c r="AU704" s="242" t="s">
        <v>82</v>
      </c>
      <c r="AV704" s="13" t="s">
        <v>82</v>
      </c>
      <c r="AW704" s="13" t="s">
        <v>33</v>
      </c>
      <c r="AX704" s="13" t="s">
        <v>72</v>
      </c>
      <c r="AY704" s="242" t="s">
        <v>109</v>
      </c>
    </row>
    <row r="705" s="15" customFormat="1">
      <c r="A705" s="15"/>
      <c r="B705" s="253"/>
      <c r="C705" s="254"/>
      <c r="D705" s="212" t="s">
        <v>178</v>
      </c>
      <c r="E705" s="255" t="s">
        <v>19</v>
      </c>
      <c r="F705" s="256" t="s">
        <v>223</v>
      </c>
      <c r="G705" s="254"/>
      <c r="H705" s="257">
        <v>88.5</v>
      </c>
      <c r="I705" s="258"/>
      <c r="J705" s="254"/>
      <c r="K705" s="254"/>
      <c r="L705" s="259"/>
      <c r="M705" s="260"/>
      <c r="N705" s="261"/>
      <c r="O705" s="261"/>
      <c r="P705" s="261"/>
      <c r="Q705" s="261"/>
      <c r="R705" s="261"/>
      <c r="S705" s="261"/>
      <c r="T705" s="262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3" t="s">
        <v>178</v>
      </c>
      <c r="AU705" s="263" t="s">
        <v>82</v>
      </c>
      <c r="AV705" s="15" t="s">
        <v>114</v>
      </c>
      <c r="AW705" s="15" t="s">
        <v>33</v>
      </c>
      <c r="AX705" s="15" t="s">
        <v>80</v>
      </c>
      <c r="AY705" s="263" t="s">
        <v>109</v>
      </c>
    </row>
    <row r="706" s="2" customFormat="1" ht="21.75" customHeight="1">
      <c r="A706" s="41"/>
      <c r="B706" s="42"/>
      <c r="C706" s="199" t="s">
        <v>1132</v>
      </c>
      <c r="D706" s="199" t="s">
        <v>110</v>
      </c>
      <c r="E706" s="200" t="s">
        <v>1133</v>
      </c>
      <c r="F706" s="201" t="s">
        <v>1134</v>
      </c>
      <c r="G706" s="202" t="s">
        <v>173</v>
      </c>
      <c r="H706" s="203">
        <v>8.75</v>
      </c>
      <c r="I706" s="204"/>
      <c r="J706" s="205">
        <f>ROUND(I706*H706,2)</f>
        <v>0</v>
      </c>
      <c r="K706" s="201" t="s">
        <v>174</v>
      </c>
      <c r="L706" s="47"/>
      <c r="M706" s="206" t="s">
        <v>19</v>
      </c>
      <c r="N706" s="207" t="s">
        <v>43</v>
      </c>
      <c r="O706" s="87"/>
      <c r="P706" s="208">
        <f>O706*H706</f>
        <v>0</v>
      </c>
      <c r="Q706" s="208">
        <v>0.0016000000000000001</v>
      </c>
      <c r="R706" s="208">
        <f>Q706*H706</f>
        <v>0.014</v>
      </c>
      <c r="S706" s="208">
        <v>0</v>
      </c>
      <c r="T706" s="209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0" t="s">
        <v>114</v>
      </c>
      <c r="AT706" s="210" t="s">
        <v>110</v>
      </c>
      <c r="AU706" s="210" t="s">
        <v>82</v>
      </c>
      <c r="AY706" s="20" t="s">
        <v>109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20" t="s">
        <v>80</v>
      </c>
      <c r="BK706" s="211">
        <f>ROUND(I706*H706,2)</f>
        <v>0</v>
      </c>
      <c r="BL706" s="20" t="s">
        <v>114</v>
      </c>
      <c r="BM706" s="210" t="s">
        <v>1135</v>
      </c>
    </row>
    <row r="707" s="2" customFormat="1">
      <c r="A707" s="41"/>
      <c r="B707" s="42"/>
      <c r="C707" s="43"/>
      <c r="D707" s="230" t="s">
        <v>176</v>
      </c>
      <c r="E707" s="43"/>
      <c r="F707" s="231" t="s">
        <v>1136</v>
      </c>
      <c r="G707" s="43"/>
      <c r="H707" s="43"/>
      <c r="I707" s="214"/>
      <c r="J707" s="43"/>
      <c r="K707" s="43"/>
      <c r="L707" s="47"/>
      <c r="M707" s="215"/>
      <c r="N707" s="216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176</v>
      </c>
      <c r="AU707" s="20" t="s">
        <v>82</v>
      </c>
    </row>
    <row r="708" s="13" customFormat="1">
      <c r="A708" s="13"/>
      <c r="B708" s="232"/>
      <c r="C708" s="233"/>
      <c r="D708" s="212" t="s">
        <v>178</v>
      </c>
      <c r="E708" s="234" t="s">
        <v>19</v>
      </c>
      <c r="F708" s="235" t="s">
        <v>1096</v>
      </c>
      <c r="G708" s="233"/>
      <c r="H708" s="236">
        <v>8.75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2" t="s">
        <v>178</v>
      </c>
      <c r="AU708" s="242" t="s">
        <v>82</v>
      </c>
      <c r="AV708" s="13" t="s">
        <v>82</v>
      </c>
      <c r="AW708" s="13" t="s">
        <v>33</v>
      </c>
      <c r="AX708" s="13" t="s">
        <v>80</v>
      </c>
      <c r="AY708" s="242" t="s">
        <v>109</v>
      </c>
    </row>
    <row r="709" s="2" customFormat="1" ht="16.5" customHeight="1">
      <c r="A709" s="41"/>
      <c r="B709" s="42"/>
      <c r="C709" s="199" t="s">
        <v>1137</v>
      </c>
      <c r="D709" s="199" t="s">
        <v>110</v>
      </c>
      <c r="E709" s="200" t="s">
        <v>1138</v>
      </c>
      <c r="F709" s="201" t="s">
        <v>1139</v>
      </c>
      <c r="G709" s="202" t="s">
        <v>312</v>
      </c>
      <c r="H709" s="203">
        <v>72.900000000000006</v>
      </c>
      <c r="I709" s="204"/>
      <c r="J709" s="205">
        <f>ROUND(I709*H709,2)</f>
        <v>0</v>
      </c>
      <c r="K709" s="201" t="s">
        <v>19</v>
      </c>
      <c r="L709" s="47"/>
      <c r="M709" s="206" t="s">
        <v>19</v>
      </c>
      <c r="N709" s="207" t="s">
        <v>43</v>
      </c>
      <c r="O709" s="87"/>
      <c r="P709" s="208">
        <f>O709*H709</f>
        <v>0</v>
      </c>
      <c r="Q709" s="208">
        <v>0</v>
      </c>
      <c r="R709" s="208">
        <f>Q709*H709</f>
        <v>0</v>
      </c>
      <c r="S709" s="208">
        <v>0</v>
      </c>
      <c r="T709" s="209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0" t="s">
        <v>114</v>
      </c>
      <c r="AT709" s="210" t="s">
        <v>110</v>
      </c>
      <c r="AU709" s="210" t="s">
        <v>82</v>
      </c>
      <c r="AY709" s="20" t="s">
        <v>109</v>
      </c>
      <c r="BE709" s="211">
        <f>IF(N709="základní",J709,0)</f>
        <v>0</v>
      </c>
      <c r="BF709" s="211">
        <f>IF(N709="snížená",J709,0)</f>
        <v>0</v>
      </c>
      <c r="BG709" s="211">
        <f>IF(N709="zákl. přenesená",J709,0)</f>
        <v>0</v>
      </c>
      <c r="BH709" s="211">
        <f>IF(N709="sníž. přenesená",J709,0)</f>
        <v>0</v>
      </c>
      <c r="BI709" s="211">
        <f>IF(N709="nulová",J709,0)</f>
        <v>0</v>
      </c>
      <c r="BJ709" s="20" t="s">
        <v>80</v>
      </c>
      <c r="BK709" s="211">
        <f>ROUND(I709*H709,2)</f>
        <v>0</v>
      </c>
      <c r="BL709" s="20" t="s">
        <v>114</v>
      </c>
      <c r="BM709" s="210" t="s">
        <v>1140</v>
      </c>
    </row>
    <row r="710" s="13" customFormat="1">
      <c r="A710" s="13"/>
      <c r="B710" s="232"/>
      <c r="C710" s="233"/>
      <c r="D710" s="212" t="s">
        <v>178</v>
      </c>
      <c r="E710" s="234" t="s">
        <v>19</v>
      </c>
      <c r="F710" s="235" t="s">
        <v>1141</v>
      </c>
      <c r="G710" s="233"/>
      <c r="H710" s="236">
        <v>46.5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2" t="s">
        <v>178</v>
      </c>
      <c r="AU710" s="242" t="s">
        <v>82</v>
      </c>
      <c r="AV710" s="13" t="s">
        <v>82</v>
      </c>
      <c r="AW710" s="13" t="s">
        <v>33</v>
      </c>
      <c r="AX710" s="13" t="s">
        <v>72</v>
      </c>
      <c r="AY710" s="242" t="s">
        <v>109</v>
      </c>
    </row>
    <row r="711" s="13" customFormat="1">
      <c r="A711" s="13"/>
      <c r="B711" s="232"/>
      <c r="C711" s="233"/>
      <c r="D711" s="212" t="s">
        <v>178</v>
      </c>
      <c r="E711" s="234" t="s">
        <v>19</v>
      </c>
      <c r="F711" s="235" t="s">
        <v>1142</v>
      </c>
      <c r="G711" s="233"/>
      <c r="H711" s="236">
        <v>26.399999999999999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2" t="s">
        <v>178</v>
      </c>
      <c r="AU711" s="242" t="s">
        <v>82</v>
      </c>
      <c r="AV711" s="13" t="s">
        <v>82</v>
      </c>
      <c r="AW711" s="13" t="s">
        <v>33</v>
      </c>
      <c r="AX711" s="13" t="s">
        <v>72</v>
      </c>
      <c r="AY711" s="242" t="s">
        <v>109</v>
      </c>
    </row>
    <row r="712" s="15" customFormat="1">
      <c r="A712" s="15"/>
      <c r="B712" s="253"/>
      <c r="C712" s="254"/>
      <c r="D712" s="212" t="s">
        <v>178</v>
      </c>
      <c r="E712" s="255" t="s">
        <v>19</v>
      </c>
      <c r="F712" s="256" t="s">
        <v>223</v>
      </c>
      <c r="G712" s="254"/>
      <c r="H712" s="257">
        <v>72.900000000000006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3" t="s">
        <v>178</v>
      </c>
      <c r="AU712" s="263" t="s">
        <v>82</v>
      </c>
      <c r="AV712" s="15" t="s">
        <v>114</v>
      </c>
      <c r="AW712" s="15" t="s">
        <v>33</v>
      </c>
      <c r="AX712" s="15" t="s">
        <v>80</v>
      </c>
      <c r="AY712" s="263" t="s">
        <v>109</v>
      </c>
    </row>
    <row r="713" s="11" customFormat="1" ht="22.8" customHeight="1">
      <c r="A713" s="11"/>
      <c r="B713" s="185"/>
      <c r="C713" s="186"/>
      <c r="D713" s="187" t="s">
        <v>71</v>
      </c>
      <c r="E713" s="228" t="s">
        <v>1143</v>
      </c>
      <c r="F713" s="228" t="s">
        <v>1144</v>
      </c>
      <c r="G713" s="186"/>
      <c r="H713" s="186"/>
      <c r="I713" s="189"/>
      <c r="J713" s="229">
        <f>BK713</f>
        <v>0</v>
      </c>
      <c r="K713" s="186"/>
      <c r="L713" s="191"/>
      <c r="M713" s="192"/>
      <c r="N713" s="193"/>
      <c r="O713" s="193"/>
      <c r="P713" s="194">
        <f>SUM(P714:P763)</f>
        <v>0</v>
      </c>
      <c r="Q713" s="193"/>
      <c r="R713" s="194">
        <f>SUM(R714:R763)</f>
        <v>0</v>
      </c>
      <c r="S713" s="193"/>
      <c r="T713" s="195">
        <f>SUM(T714:T763)</f>
        <v>0</v>
      </c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R713" s="196" t="s">
        <v>80</v>
      </c>
      <c r="AT713" s="197" t="s">
        <v>71</v>
      </c>
      <c r="AU713" s="197" t="s">
        <v>80</v>
      </c>
      <c r="AY713" s="196" t="s">
        <v>109</v>
      </c>
      <c r="BK713" s="198">
        <f>SUM(BK714:BK763)</f>
        <v>0</v>
      </c>
    </row>
    <row r="714" s="2" customFormat="1" ht="24.15" customHeight="1">
      <c r="A714" s="41"/>
      <c r="B714" s="42"/>
      <c r="C714" s="199" t="s">
        <v>1145</v>
      </c>
      <c r="D714" s="199" t="s">
        <v>110</v>
      </c>
      <c r="E714" s="200" t="s">
        <v>1146</v>
      </c>
      <c r="F714" s="201" t="s">
        <v>1147</v>
      </c>
      <c r="G714" s="202" t="s">
        <v>397</v>
      </c>
      <c r="H714" s="203">
        <v>141.358</v>
      </c>
      <c r="I714" s="204"/>
      <c r="J714" s="205">
        <f>ROUND(I714*H714,2)</f>
        <v>0</v>
      </c>
      <c r="K714" s="201" t="s">
        <v>19</v>
      </c>
      <c r="L714" s="47"/>
      <c r="M714" s="206" t="s">
        <v>19</v>
      </c>
      <c r="N714" s="207" t="s">
        <v>43</v>
      </c>
      <c r="O714" s="87"/>
      <c r="P714" s="208">
        <f>O714*H714</f>
        <v>0</v>
      </c>
      <c r="Q714" s="208">
        <v>0</v>
      </c>
      <c r="R714" s="208">
        <f>Q714*H714</f>
        <v>0</v>
      </c>
      <c r="S714" s="208">
        <v>0</v>
      </c>
      <c r="T714" s="209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10" t="s">
        <v>114</v>
      </c>
      <c r="AT714" s="210" t="s">
        <v>110</v>
      </c>
      <c r="AU714" s="210" t="s">
        <v>82</v>
      </c>
      <c r="AY714" s="20" t="s">
        <v>109</v>
      </c>
      <c r="BE714" s="211">
        <f>IF(N714="základní",J714,0)</f>
        <v>0</v>
      </c>
      <c r="BF714" s="211">
        <f>IF(N714="snížená",J714,0)</f>
        <v>0</v>
      </c>
      <c r="BG714" s="211">
        <f>IF(N714="zákl. přenesená",J714,0)</f>
        <v>0</v>
      </c>
      <c r="BH714" s="211">
        <f>IF(N714="sníž. přenesená",J714,0)</f>
        <v>0</v>
      </c>
      <c r="BI714" s="211">
        <f>IF(N714="nulová",J714,0)</f>
        <v>0</v>
      </c>
      <c r="BJ714" s="20" t="s">
        <v>80</v>
      </c>
      <c r="BK714" s="211">
        <f>ROUND(I714*H714,2)</f>
        <v>0</v>
      </c>
      <c r="BL714" s="20" t="s">
        <v>114</v>
      </c>
      <c r="BM714" s="210" t="s">
        <v>1148</v>
      </c>
    </row>
    <row r="715" s="13" customFormat="1">
      <c r="A715" s="13"/>
      <c r="B715" s="232"/>
      <c r="C715" s="233"/>
      <c r="D715" s="212" t="s">
        <v>178</v>
      </c>
      <c r="E715" s="234" t="s">
        <v>19</v>
      </c>
      <c r="F715" s="235" t="s">
        <v>1149</v>
      </c>
      <c r="G715" s="233"/>
      <c r="H715" s="236">
        <v>141.358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2" t="s">
        <v>178</v>
      </c>
      <c r="AU715" s="242" t="s">
        <v>82</v>
      </c>
      <c r="AV715" s="13" t="s">
        <v>82</v>
      </c>
      <c r="AW715" s="13" t="s">
        <v>33</v>
      </c>
      <c r="AX715" s="13" t="s">
        <v>80</v>
      </c>
      <c r="AY715" s="242" t="s">
        <v>109</v>
      </c>
    </row>
    <row r="716" s="2" customFormat="1" ht="21.75" customHeight="1">
      <c r="A716" s="41"/>
      <c r="B716" s="42"/>
      <c r="C716" s="199" t="s">
        <v>1150</v>
      </c>
      <c r="D716" s="199" t="s">
        <v>110</v>
      </c>
      <c r="E716" s="200" t="s">
        <v>1151</v>
      </c>
      <c r="F716" s="201" t="s">
        <v>1152</v>
      </c>
      <c r="G716" s="202" t="s">
        <v>397</v>
      </c>
      <c r="H716" s="203">
        <v>4021.8499999999999</v>
      </c>
      <c r="I716" s="204"/>
      <c r="J716" s="205">
        <f>ROUND(I716*H716,2)</f>
        <v>0</v>
      </c>
      <c r="K716" s="201" t="s">
        <v>174</v>
      </c>
      <c r="L716" s="47"/>
      <c r="M716" s="206" t="s">
        <v>19</v>
      </c>
      <c r="N716" s="207" t="s">
        <v>43</v>
      </c>
      <c r="O716" s="87"/>
      <c r="P716" s="208">
        <f>O716*H716</f>
        <v>0</v>
      </c>
      <c r="Q716" s="208">
        <v>0</v>
      </c>
      <c r="R716" s="208">
        <f>Q716*H716</f>
        <v>0</v>
      </c>
      <c r="S716" s="208">
        <v>0</v>
      </c>
      <c r="T716" s="209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0" t="s">
        <v>114</v>
      </c>
      <c r="AT716" s="210" t="s">
        <v>110</v>
      </c>
      <c r="AU716" s="210" t="s">
        <v>82</v>
      </c>
      <c r="AY716" s="20" t="s">
        <v>109</v>
      </c>
      <c r="BE716" s="211">
        <f>IF(N716="základní",J716,0)</f>
        <v>0</v>
      </c>
      <c r="BF716" s="211">
        <f>IF(N716="snížená",J716,0)</f>
        <v>0</v>
      </c>
      <c r="BG716" s="211">
        <f>IF(N716="zákl. přenesená",J716,0)</f>
        <v>0</v>
      </c>
      <c r="BH716" s="211">
        <f>IF(N716="sníž. přenesená",J716,0)</f>
        <v>0</v>
      </c>
      <c r="BI716" s="211">
        <f>IF(N716="nulová",J716,0)</f>
        <v>0</v>
      </c>
      <c r="BJ716" s="20" t="s">
        <v>80</v>
      </c>
      <c r="BK716" s="211">
        <f>ROUND(I716*H716,2)</f>
        <v>0</v>
      </c>
      <c r="BL716" s="20" t="s">
        <v>114</v>
      </c>
      <c r="BM716" s="210" t="s">
        <v>1153</v>
      </c>
    </row>
    <row r="717" s="2" customFormat="1">
      <c r="A717" s="41"/>
      <c r="B717" s="42"/>
      <c r="C717" s="43"/>
      <c r="D717" s="230" t="s">
        <v>176</v>
      </c>
      <c r="E717" s="43"/>
      <c r="F717" s="231" t="s">
        <v>1154</v>
      </c>
      <c r="G717" s="43"/>
      <c r="H717" s="43"/>
      <c r="I717" s="214"/>
      <c r="J717" s="43"/>
      <c r="K717" s="43"/>
      <c r="L717" s="47"/>
      <c r="M717" s="215"/>
      <c r="N717" s="216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176</v>
      </c>
      <c r="AU717" s="20" t="s">
        <v>82</v>
      </c>
    </row>
    <row r="718" s="14" customFormat="1">
      <c r="A718" s="14"/>
      <c r="B718" s="243"/>
      <c r="C718" s="244"/>
      <c r="D718" s="212" t="s">
        <v>178</v>
      </c>
      <c r="E718" s="245" t="s">
        <v>19</v>
      </c>
      <c r="F718" s="246" t="s">
        <v>1155</v>
      </c>
      <c r="G718" s="244"/>
      <c r="H718" s="245" t="s">
        <v>19</v>
      </c>
      <c r="I718" s="247"/>
      <c r="J718" s="244"/>
      <c r="K718" s="244"/>
      <c r="L718" s="248"/>
      <c r="M718" s="249"/>
      <c r="N718" s="250"/>
      <c r="O718" s="250"/>
      <c r="P718" s="250"/>
      <c r="Q718" s="250"/>
      <c r="R718" s="250"/>
      <c r="S718" s="250"/>
      <c r="T718" s="25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2" t="s">
        <v>178</v>
      </c>
      <c r="AU718" s="252" t="s">
        <v>82</v>
      </c>
      <c r="AV718" s="14" t="s">
        <v>80</v>
      </c>
      <c r="AW718" s="14" t="s">
        <v>33</v>
      </c>
      <c r="AX718" s="14" t="s">
        <v>72</v>
      </c>
      <c r="AY718" s="252" t="s">
        <v>109</v>
      </c>
    </row>
    <row r="719" s="13" customFormat="1">
      <c r="A719" s="13"/>
      <c r="B719" s="232"/>
      <c r="C719" s="233"/>
      <c r="D719" s="212" t="s">
        <v>178</v>
      </c>
      <c r="E719" s="234" t="s">
        <v>19</v>
      </c>
      <c r="F719" s="235" t="s">
        <v>1156</v>
      </c>
      <c r="G719" s="233"/>
      <c r="H719" s="236">
        <v>535.41700000000003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178</v>
      </c>
      <c r="AU719" s="242" t="s">
        <v>82</v>
      </c>
      <c r="AV719" s="13" t="s">
        <v>82</v>
      </c>
      <c r="AW719" s="13" t="s">
        <v>33</v>
      </c>
      <c r="AX719" s="13" t="s">
        <v>72</v>
      </c>
      <c r="AY719" s="242" t="s">
        <v>109</v>
      </c>
    </row>
    <row r="720" s="14" customFormat="1">
      <c r="A720" s="14"/>
      <c r="B720" s="243"/>
      <c r="C720" s="244"/>
      <c r="D720" s="212" t="s">
        <v>178</v>
      </c>
      <c r="E720" s="245" t="s">
        <v>19</v>
      </c>
      <c r="F720" s="246" t="s">
        <v>1157</v>
      </c>
      <c r="G720" s="244"/>
      <c r="H720" s="245" t="s">
        <v>19</v>
      </c>
      <c r="I720" s="247"/>
      <c r="J720" s="244"/>
      <c r="K720" s="244"/>
      <c r="L720" s="248"/>
      <c r="M720" s="249"/>
      <c r="N720" s="250"/>
      <c r="O720" s="250"/>
      <c r="P720" s="250"/>
      <c r="Q720" s="250"/>
      <c r="R720" s="250"/>
      <c r="S720" s="250"/>
      <c r="T720" s="25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2" t="s">
        <v>178</v>
      </c>
      <c r="AU720" s="252" t="s">
        <v>82</v>
      </c>
      <c r="AV720" s="14" t="s">
        <v>80</v>
      </c>
      <c r="AW720" s="14" t="s">
        <v>33</v>
      </c>
      <c r="AX720" s="14" t="s">
        <v>72</v>
      </c>
      <c r="AY720" s="252" t="s">
        <v>109</v>
      </c>
    </row>
    <row r="721" s="13" customFormat="1">
      <c r="A721" s="13"/>
      <c r="B721" s="232"/>
      <c r="C721" s="233"/>
      <c r="D721" s="212" t="s">
        <v>178</v>
      </c>
      <c r="E721" s="234" t="s">
        <v>19</v>
      </c>
      <c r="F721" s="235" t="s">
        <v>1158</v>
      </c>
      <c r="G721" s="233"/>
      <c r="H721" s="236">
        <v>905.01999999999998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2" t="s">
        <v>178</v>
      </c>
      <c r="AU721" s="242" t="s">
        <v>82</v>
      </c>
      <c r="AV721" s="13" t="s">
        <v>82</v>
      </c>
      <c r="AW721" s="13" t="s">
        <v>33</v>
      </c>
      <c r="AX721" s="13" t="s">
        <v>72</v>
      </c>
      <c r="AY721" s="242" t="s">
        <v>109</v>
      </c>
    </row>
    <row r="722" s="14" customFormat="1">
      <c r="A722" s="14"/>
      <c r="B722" s="243"/>
      <c r="C722" s="244"/>
      <c r="D722" s="212" t="s">
        <v>178</v>
      </c>
      <c r="E722" s="245" t="s">
        <v>19</v>
      </c>
      <c r="F722" s="246" t="s">
        <v>1159</v>
      </c>
      <c r="G722" s="244"/>
      <c r="H722" s="245" t="s">
        <v>19</v>
      </c>
      <c r="I722" s="247"/>
      <c r="J722" s="244"/>
      <c r="K722" s="244"/>
      <c r="L722" s="248"/>
      <c r="M722" s="249"/>
      <c r="N722" s="250"/>
      <c r="O722" s="250"/>
      <c r="P722" s="250"/>
      <c r="Q722" s="250"/>
      <c r="R722" s="250"/>
      <c r="S722" s="250"/>
      <c r="T722" s="25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2" t="s">
        <v>178</v>
      </c>
      <c r="AU722" s="252" t="s">
        <v>82</v>
      </c>
      <c r="AV722" s="14" t="s">
        <v>80</v>
      </c>
      <c r="AW722" s="14" t="s">
        <v>33</v>
      </c>
      <c r="AX722" s="14" t="s">
        <v>72</v>
      </c>
      <c r="AY722" s="252" t="s">
        <v>109</v>
      </c>
    </row>
    <row r="723" s="13" customFormat="1">
      <c r="A723" s="13"/>
      <c r="B723" s="232"/>
      <c r="C723" s="233"/>
      <c r="D723" s="212" t="s">
        <v>178</v>
      </c>
      <c r="E723" s="234" t="s">
        <v>19</v>
      </c>
      <c r="F723" s="235" t="s">
        <v>1160</v>
      </c>
      <c r="G723" s="233"/>
      <c r="H723" s="236">
        <v>211.84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178</v>
      </c>
      <c r="AU723" s="242" t="s">
        <v>82</v>
      </c>
      <c r="AV723" s="13" t="s">
        <v>82</v>
      </c>
      <c r="AW723" s="13" t="s">
        <v>33</v>
      </c>
      <c r="AX723" s="13" t="s">
        <v>72</v>
      </c>
      <c r="AY723" s="242" t="s">
        <v>109</v>
      </c>
    </row>
    <row r="724" s="14" customFormat="1">
      <c r="A724" s="14"/>
      <c r="B724" s="243"/>
      <c r="C724" s="244"/>
      <c r="D724" s="212" t="s">
        <v>178</v>
      </c>
      <c r="E724" s="245" t="s">
        <v>19</v>
      </c>
      <c r="F724" s="246" t="s">
        <v>1161</v>
      </c>
      <c r="G724" s="244"/>
      <c r="H724" s="245" t="s">
        <v>19</v>
      </c>
      <c r="I724" s="247"/>
      <c r="J724" s="244"/>
      <c r="K724" s="244"/>
      <c r="L724" s="248"/>
      <c r="M724" s="249"/>
      <c r="N724" s="250"/>
      <c r="O724" s="250"/>
      <c r="P724" s="250"/>
      <c r="Q724" s="250"/>
      <c r="R724" s="250"/>
      <c r="S724" s="250"/>
      <c r="T724" s="25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2" t="s">
        <v>178</v>
      </c>
      <c r="AU724" s="252" t="s">
        <v>82</v>
      </c>
      <c r="AV724" s="14" t="s">
        <v>80</v>
      </c>
      <c r="AW724" s="14" t="s">
        <v>33</v>
      </c>
      <c r="AX724" s="14" t="s">
        <v>72</v>
      </c>
      <c r="AY724" s="252" t="s">
        <v>109</v>
      </c>
    </row>
    <row r="725" s="13" customFormat="1">
      <c r="A725" s="13"/>
      <c r="B725" s="232"/>
      <c r="C725" s="233"/>
      <c r="D725" s="212" t="s">
        <v>178</v>
      </c>
      <c r="E725" s="234" t="s">
        <v>19</v>
      </c>
      <c r="F725" s="235" t="s">
        <v>1162</v>
      </c>
      <c r="G725" s="233"/>
      <c r="H725" s="236">
        <v>2151.5500000000002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178</v>
      </c>
      <c r="AU725" s="242" t="s">
        <v>82</v>
      </c>
      <c r="AV725" s="13" t="s">
        <v>82</v>
      </c>
      <c r="AW725" s="13" t="s">
        <v>33</v>
      </c>
      <c r="AX725" s="13" t="s">
        <v>72</v>
      </c>
      <c r="AY725" s="242" t="s">
        <v>109</v>
      </c>
    </row>
    <row r="726" s="14" customFormat="1">
      <c r="A726" s="14"/>
      <c r="B726" s="243"/>
      <c r="C726" s="244"/>
      <c r="D726" s="212" t="s">
        <v>178</v>
      </c>
      <c r="E726" s="245" t="s">
        <v>19</v>
      </c>
      <c r="F726" s="246" t="s">
        <v>1163</v>
      </c>
      <c r="G726" s="244"/>
      <c r="H726" s="245" t="s">
        <v>19</v>
      </c>
      <c r="I726" s="247"/>
      <c r="J726" s="244"/>
      <c r="K726" s="244"/>
      <c r="L726" s="248"/>
      <c r="M726" s="249"/>
      <c r="N726" s="250"/>
      <c r="O726" s="250"/>
      <c r="P726" s="250"/>
      <c r="Q726" s="250"/>
      <c r="R726" s="250"/>
      <c r="S726" s="250"/>
      <c r="T726" s="25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2" t="s">
        <v>178</v>
      </c>
      <c r="AU726" s="252" t="s">
        <v>82</v>
      </c>
      <c r="AV726" s="14" t="s">
        <v>80</v>
      </c>
      <c r="AW726" s="14" t="s">
        <v>33</v>
      </c>
      <c r="AX726" s="14" t="s">
        <v>72</v>
      </c>
      <c r="AY726" s="252" t="s">
        <v>109</v>
      </c>
    </row>
    <row r="727" s="13" customFormat="1">
      <c r="A727" s="13"/>
      <c r="B727" s="232"/>
      <c r="C727" s="233"/>
      <c r="D727" s="212" t="s">
        <v>178</v>
      </c>
      <c r="E727" s="234" t="s">
        <v>19</v>
      </c>
      <c r="F727" s="235" t="s">
        <v>1164</v>
      </c>
      <c r="G727" s="233"/>
      <c r="H727" s="236">
        <v>186.97499999999999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178</v>
      </c>
      <c r="AU727" s="242" t="s">
        <v>82</v>
      </c>
      <c r="AV727" s="13" t="s">
        <v>82</v>
      </c>
      <c r="AW727" s="13" t="s">
        <v>33</v>
      </c>
      <c r="AX727" s="13" t="s">
        <v>72</v>
      </c>
      <c r="AY727" s="242" t="s">
        <v>109</v>
      </c>
    </row>
    <row r="728" s="14" customFormat="1">
      <c r="A728" s="14"/>
      <c r="B728" s="243"/>
      <c r="C728" s="244"/>
      <c r="D728" s="212" t="s">
        <v>178</v>
      </c>
      <c r="E728" s="245" t="s">
        <v>19</v>
      </c>
      <c r="F728" s="246" t="s">
        <v>1165</v>
      </c>
      <c r="G728" s="244"/>
      <c r="H728" s="245" t="s">
        <v>19</v>
      </c>
      <c r="I728" s="247"/>
      <c r="J728" s="244"/>
      <c r="K728" s="244"/>
      <c r="L728" s="248"/>
      <c r="M728" s="249"/>
      <c r="N728" s="250"/>
      <c r="O728" s="250"/>
      <c r="P728" s="250"/>
      <c r="Q728" s="250"/>
      <c r="R728" s="250"/>
      <c r="S728" s="250"/>
      <c r="T728" s="25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2" t="s">
        <v>178</v>
      </c>
      <c r="AU728" s="252" t="s">
        <v>82</v>
      </c>
      <c r="AV728" s="14" t="s">
        <v>80</v>
      </c>
      <c r="AW728" s="14" t="s">
        <v>33</v>
      </c>
      <c r="AX728" s="14" t="s">
        <v>72</v>
      </c>
      <c r="AY728" s="252" t="s">
        <v>109</v>
      </c>
    </row>
    <row r="729" s="13" customFormat="1">
      <c r="A729" s="13"/>
      <c r="B729" s="232"/>
      <c r="C729" s="233"/>
      <c r="D729" s="212" t="s">
        <v>178</v>
      </c>
      <c r="E729" s="234" t="s">
        <v>19</v>
      </c>
      <c r="F729" s="235" t="s">
        <v>1166</v>
      </c>
      <c r="G729" s="233"/>
      <c r="H729" s="236">
        <v>12.48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178</v>
      </c>
      <c r="AU729" s="242" t="s">
        <v>82</v>
      </c>
      <c r="AV729" s="13" t="s">
        <v>82</v>
      </c>
      <c r="AW729" s="13" t="s">
        <v>33</v>
      </c>
      <c r="AX729" s="13" t="s">
        <v>72</v>
      </c>
      <c r="AY729" s="242" t="s">
        <v>109</v>
      </c>
    </row>
    <row r="730" s="14" customFormat="1">
      <c r="A730" s="14"/>
      <c r="B730" s="243"/>
      <c r="C730" s="244"/>
      <c r="D730" s="212" t="s">
        <v>178</v>
      </c>
      <c r="E730" s="245" t="s">
        <v>19</v>
      </c>
      <c r="F730" s="246" t="s">
        <v>1167</v>
      </c>
      <c r="G730" s="244"/>
      <c r="H730" s="245" t="s">
        <v>19</v>
      </c>
      <c r="I730" s="247"/>
      <c r="J730" s="244"/>
      <c r="K730" s="244"/>
      <c r="L730" s="248"/>
      <c r="M730" s="249"/>
      <c r="N730" s="250"/>
      <c r="O730" s="250"/>
      <c r="P730" s="250"/>
      <c r="Q730" s="250"/>
      <c r="R730" s="250"/>
      <c r="S730" s="250"/>
      <c r="T730" s="25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2" t="s">
        <v>178</v>
      </c>
      <c r="AU730" s="252" t="s">
        <v>82</v>
      </c>
      <c r="AV730" s="14" t="s">
        <v>80</v>
      </c>
      <c r="AW730" s="14" t="s">
        <v>33</v>
      </c>
      <c r="AX730" s="14" t="s">
        <v>72</v>
      </c>
      <c r="AY730" s="252" t="s">
        <v>109</v>
      </c>
    </row>
    <row r="731" s="13" customFormat="1">
      <c r="A731" s="13"/>
      <c r="B731" s="232"/>
      <c r="C731" s="233"/>
      <c r="D731" s="212" t="s">
        <v>178</v>
      </c>
      <c r="E731" s="234" t="s">
        <v>19</v>
      </c>
      <c r="F731" s="235" t="s">
        <v>1168</v>
      </c>
      <c r="G731" s="233"/>
      <c r="H731" s="236">
        <v>16.399999999999999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2" t="s">
        <v>178</v>
      </c>
      <c r="AU731" s="242" t="s">
        <v>82</v>
      </c>
      <c r="AV731" s="13" t="s">
        <v>82</v>
      </c>
      <c r="AW731" s="13" t="s">
        <v>33</v>
      </c>
      <c r="AX731" s="13" t="s">
        <v>72</v>
      </c>
      <c r="AY731" s="242" t="s">
        <v>109</v>
      </c>
    </row>
    <row r="732" s="14" customFormat="1">
      <c r="A732" s="14"/>
      <c r="B732" s="243"/>
      <c r="C732" s="244"/>
      <c r="D732" s="212" t="s">
        <v>178</v>
      </c>
      <c r="E732" s="245" t="s">
        <v>19</v>
      </c>
      <c r="F732" s="246" t="s">
        <v>1169</v>
      </c>
      <c r="G732" s="244"/>
      <c r="H732" s="245" t="s">
        <v>19</v>
      </c>
      <c r="I732" s="247"/>
      <c r="J732" s="244"/>
      <c r="K732" s="244"/>
      <c r="L732" s="248"/>
      <c r="M732" s="249"/>
      <c r="N732" s="250"/>
      <c r="O732" s="250"/>
      <c r="P732" s="250"/>
      <c r="Q732" s="250"/>
      <c r="R732" s="250"/>
      <c r="S732" s="250"/>
      <c r="T732" s="25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2" t="s">
        <v>178</v>
      </c>
      <c r="AU732" s="252" t="s">
        <v>82</v>
      </c>
      <c r="AV732" s="14" t="s">
        <v>80</v>
      </c>
      <c r="AW732" s="14" t="s">
        <v>33</v>
      </c>
      <c r="AX732" s="14" t="s">
        <v>72</v>
      </c>
      <c r="AY732" s="252" t="s">
        <v>109</v>
      </c>
    </row>
    <row r="733" s="13" customFormat="1">
      <c r="A733" s="13"/>
      <c r="B733" s="232"/>
      <c r="C733" s="233"/>
      <c r="D733" s="212" t="s">
        <v>178</v>
      </c>
      <c r="E733" s="234" t="s">
        <v>19</v>
      </c>
      <c r="F733" s="235" t="s">
        <v>1170</v>
      </c>
      <c r="G733" s="233"/>
      <c r="H733" s="236">
        <v>2.1680000000000001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2" t="s">
        <v>178</v>
      </c>
      <c r="AU733" s="242" t="s">
        <v>82</v>
      </c>
      <c r="AV733" s="13" t="s">
        <v>82</v>
      </c>
      <c r="AW733" s="13" t="s">
        <v>33</v>
      </c>
      <c r="AX733" s="13" t="s">
        <v>72</v>
      </c>
      <c r="AY733" s="242" t="s">
        <v>109</v>
      </c>
    </row>
    <row r="734" s="15" customFormat="1">
      <c r="A734" s="15"/>
      <c r="B734" s="253"/>
      <c r="C734" s="254"/>
      <c r="D734" s="212" t="s">
        <v>178</v>
      </c>
      <c r="E734" s="255" t="s">
        <v>19</v>
      </c>
      <c r="F734" s="256" t="s">
        <v>223</v>
      </c>
      <c r="G734" s="254"/>
      <c r="H734" s="257">
        <v>4021.8500000000004</v>
      </c>
      <c r="I734" s="258"/>
      <c r="J734" s="254"/>
      <c r="K734" s="254"/>
      <c r="L734" s="259"/>
      <c r="M734" s="260"/>
      <c r="N734" s="261"/>
      <c r="O734" s="261"/>
      <c r="P734" s="261"/>
      <c r="Q734" s="261"/>
      <c r="R734" s="261"/>
      <c r="S734" s="261"/>
      <c r="T734" s="262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63" t="s">
        <v>178</v>
      </c>
      <c r="AU734" s="263" t="s">
        <v>82</v>
      </c>
      <c r="AV734" s="15" t="s">
        <v>114</v>
      </c>
      <c r="AW734" s="15" t="s">
        <v>33</v>
      </c>
      <c r="AX734" s="15" t="s">
        <v>80</v>
      </c>
      <c r="AY734" s="263" t="s">
        <v>109</v>
      </c>
    </row>
    <row r="735" s="2" customFormat="1" ht="24.15" customHeight="1">
      <c r="A735" s="41"/>
      <c r="B735" s="42"/>
      <c r="C735" s="199" t="s">
        <v>1171</v>
      </c>
      <c r="D735" s="199" t="s">
        <v>110</v>
      </c>
      <c r="E735" s="200" t="s">
        <v>1172</v>
      </c>
      <c r="F735" s="201" t="s">
        <v>1173</v>
      </c>
      <c r="G735" s="202" t="s">
        <v>397</v>
      </c>
      <c r="H735" s="203">
        <v>24598.631000000001</v>
      </c>
      <c r="I735" s="204"/>
      <c r="J735" s="205">
        <f>ROUND(I735*H735,2)</f>
        <v>0</v>
      </c>
      <c r="K735" s="201" t="s">
        <v>174</v>
      </c>
      <c r="L735" s="47"/>
      <c r="M735" s="206" t="s">
        <v>19</v>
      </c>
      <c r="N735" s="207" t="s">
        <v>43</v>
      </c>
      <c r="O735" s="87"/>
      <c r="P735" s="208">
        <f>O735*H735</f>
        <v>0</v>
      </c>
      <c r="Q735" s="208">
        <v>0</v>
      </c>
      <c r="R735" s="208">
        <f>Q735*H735</f>
        <v>0</v>
      </c>
      <c r="S735" s="208">
        <v>0</v>
      </c>
      <c r="T735" s="209">
        <f>S735*H735</f>
        <v>0</v>
      </c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R735" s="210" t="s">
        <v>114</v>
      </c>
      <c r="AT735" s="210" t="s">
        <v>110</v>
      </c>
      <c r="AU735" s="210" t="s">
        <v>82</v>
      </c>
      <c r="AY735" s="20" t="s">
        <v>109</v>
      </c>
      <c r="BE735" s="211">
        <f>IF(N735="základní",J735,0)</f>
        <v>0</v>
      </c>
      <c r="BF735" s="211">
        <f>IF(N735="snížená",J735,0)</f>
        <v>0</v>
      </c>
      <c r="BG735" s="211">
        <f>IF(N735="zákl. přenesená",J735,0)</f>
        <v>0</v>
      </c>
      <c r="BH735" s="211">
        <f>IF(N735="sníž. přenesená",J735,0)</f>
        <v>0</v>
      </c>
      <c r="BI735" s="211">
        <f>IF(N735="nulová",J735,0)</f>
        <v>0</v>
      </c>
      <c r="BJ735" s="20" t="s">
        <v>80</v>
      </c>
      <c r="BK735" s="211">
        <f>ROUND(I735*H735,2)</f>
        <v>0</v>
      </c>
      <c r="BL735" s="20" t="s">
        <v>114</v>
      </c>
      <c r="BM735" s="210" t="s">
        <v>1174</v>
      </c>
    </row>
    <row r="736" s="2" customFormat="1">
      <c r="A736" s="41"/>
      <c r="B736" s="42"/>
      <c r="C736" s="43"/>
      <c r="D736" s="230" t="s">
        <v>176</v>
      </c>
      <c r="E736" s="43"/>
      <c r="F736" s="231" t="s">
        <v>1175</v>
      </c>
      <c r="G736" s="43"/>
      <c r="H736" s="43"/>
      <c r="I736" s="214"/>
      <c r="J736" s="43"/>
      <c r="K736" s="43"/>
      <c r="L736" s="47"/>
      <c r="M736" s="215"/>
      <c r="N736" s="216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176</v>
      </c>
      <c r="AU736" s="20" t="s">
        <v>82</v>
      </c>
    </row>
    <row r="737" s="14" customFormat="1">
      <c r="A737" s="14"/>
      <c r="B737" s="243"/>
      <c r="C737" s="244"/>
      <c r="D737" s="212" t="s">
        <v>178</v>
      </c>
      <c r="E737" s="245" t="s">
        <v>19</v>
      </c>
      <c r="F737" s="246" t="s">
        <v>1155</v>
      </c>
      <c r="G737" s="244"/>
      <c r="H737" s="245" t="s">
        <v>19</v>
      </c>
      <c r="I737" s="247"/>
      <c r="J737" s="244"/>
      <c r="K737" s="244"/>
      <c r="L737" s="248"/>
      <c r="M737" s="249"/>
      <c r="N737" s="250"/>
      <c r="O737" s="250"/>
      <c r="P737" s="250"/>
      <c r="Q737" s="250"/>
      <c r="R737" s="250"/>
      <c r="S737" s="250"/>
      <c r="T737" s="25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2" t="s">
        <v>178</v>
      </c>
      <c r="AU737" s="252" t="s">
        <v>82</v>
      </c>
      <c r="AV737" s="14" t="s">
        <v>80</v>
      </c>
      <c r="AW737" s="14" t="s">
        <v>33</v>
      </c>
      <c r="AX737" s="14" t="s">
        <v>72</v>
      </c>
      <c r="AY737" s="252" t="s">
        <v>109</v>
      </c>
    </row>
    <row r="738" s="13" customFormat="1">
      <c r="A738" s="13"/>
      <c r="B738" s="232"/>
      <c r="C738" s="233"/>
      <c r="D738" s="212" t="s">
        <v>178</v>
      </c>
      <c r="E738" s="234" t="s">
        <v>19</v>
      </c>
      <c r="F738" s="235" t="s">
        <v>1176</v>
      </c>
      <c r="G738" s="233"/>
      <c r="H738" s="236">
        <v>3747.9189999999999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2" t="s">
        <v>178</v>
      </c>
      <c r="AU738" s="242" t="s">
        <v>82</v>
      </c>
      <c r="AV738" s="13" t="s">
        <v>82</v>
      </c>
      <c r="AW738" s="13" t="s">
        <v>33</v>
      </c>
      <c r="AX738" s="13" t="s">
        <v>72</v>
      </c>
      <c r="AY738" s="242" t="s">
        <v>109</v>
      </c>
    </row>
    <row r="739" s="14" customFormat="1">
      <c r="A739" s="14"/>
      <c r="B739" s="243"/>
      <c r="C739" s="244"/>
      <c r="D739" s="212" t="s">
        <v>178</v>
      </c>
      <c r="E739" s="245" t="s">
        <v>19</v>
      </c>
      <c r="F739" s="246" t="s">
        <v>1157</v>
      </c>
      <c r="G739" s="244"/>
      <c r="H739" s="245" t="s">
        <v>19</v>
      </c>
      <c r="I739" s="247"/>
      <c r="J739" s="244"/>
      <c r="K739" s="244"/>
      <c r="L739" s="248"/>
      <c r="M739" s="249"/>
      <c r="N739" s="250"/>
      <c r="O739" s="250"/>
      <c r="P739" s="250"/>
      <c r="Q739" s="250"/>
      <c r="R739" s="250"/>
      <c r="S739" s="250"/>
      <c r="T739" s="25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2" t="s">
        <v>178</v>
      </c>
      <c r="AU739" s="252" t="s">
        <v>82</v>
      </c>
      <c r="AV739" s="14" t="s">
        <v>80</v>
      </c>
      <c r="AW739" s="14" t="s">
        <v>33</v>
      </c>
      <c r="AX739" s="14" t="s">
        <v>72</v>
      </c>
      <c r="AY739" s="252" t="s">
        <v>109</v>
      </c>
    </row>
    <row r="740" s="13" customFormat="1">
      <c r="A740" s="13"/>
      <c r="B740" s="232"/>
      <c r="C740" s="233"/>
      <c r="D740" s="212" t="s">
        <v>178</v>
      </c>
      <c r="E740" s="234" t="s">
        <v>19</v>
      </c>
      <c r="F740" s="235" t="s">
        <v>1177</v>
      </c>
      <c r="G740" s="233"/>
      <c r="H740" s="236">
        <v>5430.1199999999999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178</v>
      </c>
      <c r="AU740" s="242" t="s">
        <v>82</v>
      </c>
      <c r="AV740" s="13" t="s">
        <v>82</v>
      </c>
      <c r="AW740" s="13" t="s">
        <v>33</v>
      </c>
      <c r="AX740" s="13" t="s">
        <v>72</v>
      </c>
      <c r="AY740" s="242" t="s">
        <v>109</v>
      </c>
    </row>
    <row r="741" s="14" customFormat="1">
      <c r="A741" s="14"/>
      <c r="B741" s="243"/>
      <c r="C741" s="244"/>
      <c r="D741" s="212" t="s">
        <v>178</v>
      </c>
      <c r="E741" s="245" t="s">
        <v>19</v>
      </c>
      <c r="F741" s="246" t="s">
        <v>1159</v>
      </c>
      <c r="G741" s="244"/>
      <c r="H741" s="245" t="s">
        <v>19</v>
      </c>
      <c r="I741" s="247"/>
      <c r="J741" s="244"/>
      <c r="K741" s="244"/>
      <c r="L741" s="248"/>
      <c r="M741" s="249"/>
      <c r="N741" s="250"/>
      <c r="O741" s="250"/>
      <c r="P741" s="250"/>
      <c r="Q741" s="250"/>
      <c r="R741" s="250"/>
      <c r="S741" s="250"/>
      <c r="T741" s="25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2" t="s">
        <v>178</v>
      </c>
      <c r="AU741" s="252" t="s">
        <v>82</v>
      </c>
      <c r="AV741" s="14" t="s">
        <v>80</v>
      </c>
      <c r="AW741" s="14" t="s">
        <v>33</v>
      </c>
      <c r="AX741" s="14" t="s">
        <v>72</v>
      </c>
      <c r="AY741" s="252" t="s">
        <v>109</v>
      </c>
    </row>
    <row r="742" s="13" customFormat="1">
      <c r="A742" s="13"/>
      <c r="B742" s="232"/>
      <c r="C742" s="233"/>
      <c r="D742" s="212" t="s">
        <v>178</v>
      </c>
      <c r="E742" s="234" t="s">
        <v>19</v>
      </c>
      <c r="F742" s="235" t="s">
        <v>1178</v>
      </c>
      <c r="G742" s="233"/>
      <c r="H742" s="236">
        <v>1482.8800000000001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2" t="s">
        <v>178</v>
      </c>
      <c r="AU742" s="242" t="s">
        <v>82</v>
      </c>
      <c r="AV742" s="13" t="s">
        <v>82</v>
      </c>
      <c r="AW742" s="13" t="s">
        <v>33</v>
      </c>
      <c r="AX742" s="13" t="s">
        <v>72</v>
      </c>
      <c r="AY742" s="242" t="s">
        <v>109</v>
      </c>
    </row>
    <row r="743" s="14" customFormat="1">
      <c r="A743" s="14"/>
      <c r="B743" s="243"/>
      <c r="C743" s="244"/>
      <c r="D743" s="212" t="s">
        <v>178</v>
      </c>
      <c r="E743" s="245" t="s">
        <v>19</v>
      </c>
      <c r="F743" s="246" t="s">
        <v>1161</v>
      </c>
      <c r="G743" s="244"/>
      <c r="H743" s="245" t="s">
        <v>19</v>
      </c>
      <c r="I743" s="247"/>
      <c r="J743" s="244"/>
      <c r="K743" s="244"/>
      <c r="L743" s="248"/>
      <c r="M743" s="249"/>
      <c r="N743" s="250"/>
      <c r="O743" s="250"/>
      <c r="P743" s="250"/>
      <c r="Q743" s="250"/>
      <c r="R743" s="250"/>
      <c r="S743" s="250"/>
      <c r="T743" s="25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2" t="s">
        <v>178</v>
      </c>
      <c r="AU743" s="252" t="s">
        <v>82</v>
      </c>
      <c r="AV743" s="14" t="s">
        <v>80</v>
      </c>
      <c r="AW743" s="14" t="s">
        <v>33</v>
      </c>
      <c r="AX743" s="14" t="s">
        <v>72</v>
      </c>
      <c r="AY743" s="252" t="s">
        <v>109</v>
      </c>
    </row>
    <row r="744" s="13" customFormat="1">
      <c r="A744" s="13"/>
      <c r="B744" s="232"/>
      <c r="C744" s="233"/>
      <c r="D744" s="212" t="s">
        <v>178</v>
      </c>
      <c r="E744" s="234" t="s">
        <v>19</v>
      </c>
      <c r="F744" s="235" t="s">
        <v>1179</v>
      </c>
      <c r="G744" s="233"/>
      <c r="H744" s="236">
        <v>12911.1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178</v>
      </c>
      <c r="AU744" s="242" t="s">
        <v>82</v>
      </c>
      <c r="AV744" s="13" t="s">
        <v>82</v>
      </c>
      <c r="AW744" s="13" t="s">
        <v>33</v>
      </c>
      <c r="AX744" s="13" t="s">
        <v>72</v>
      </c>
      <c r="AY744" s="242" t="s">
        <v>109</v>
      </c>
    </row>
    <row r="745" s="14" customFormat="1">
      <c r="A745" s="14"/>
      <c r="B745" s="243"/>
      <c r="C745" s="244"/>
      <c r="D745" s="212" t="s">
        <v>178</v>
      </c>
      <c r="E745" s="245" t="s">
        <v>19</v>
      </c>
      <c r="F745" s="246" t="s">
        <v>1163</v>
      </c>
      <c r="G745" s="244"/>
      <c r="H745" s="245" t="s">
        <v>19</v>
      </c>
      <c r="I745" s="247"/>
      <c r="J745" s="244"/>
      <c r="K745" s="244"/>
      <c r="L745" s="248"/>
      <c r="M745" s="249"/>
      <c r="N745" s="250"/>
      <c r="O745" s="250"/>
      <c r="P745" s="250"/>
      <c r="Q745" s="250"/>
      <c r="R745" s="250"/>
      <c r="S745" s="250"/>
      <c r="T745" s="25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2" t="s">
        <v>178</v>
      </c>
      <c r="AU745" s="252" t="s">
        <v>82</v>
      </c>
      <c r="AV745" s="14" t="s">
        <v>80</v>
      </c>
      <c r="AW745" s="14" t="s">
        <v>33</v>
      </c>
      <c r="AX745" s="14" t="s">
        <v>72</v>
      </c>
      <c r="AY745" s="252" t="s">
        <v>109</v>
      </c>
    </row>
    <row r="746" s="13" customFormat="1">
      <c r="A746" s="13"/>
      <c r="B746" s="232"/>
      <c r="C746" s="233"/>
      <c r="D746" s="212" t="s">
        <v>178</v>
      </c>
      <c r="E746" s="234" t="s">
        <v>19</v>
      </c>
      <c r="F746" s="235" t="s">
        <v>1180</v>
      </c>
      <c r="G746" s="233"/>
      <c r="H746" s="236">
        <v>784.89999999999998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2" t="s">
        <v>178</v>
      </c>
      <c r="AU746" s="242" t="s">
        <v>82</v>
      </c>
      <c r="AV746" s="13" t="s">
        <v>82</v>
      </c>
      <c r="AW746" s="13" t="s">
        <v>33</v>
      </c>
      <c r="AX746" s="13" t="s">
        <v>72</v>
      </c>
      <c r="AY746" s="242" t="s">
        <v>109</v>
      </c>
    </row>
    <row r="747" s="14" customFormat="1">
      <c r="A747" s="14"/>
      <c r="B747" s="243"/>
      <c r="C747" s="244"/>
      <c r="D747" s="212" t="s">
        <v>178</v>
      </c>
      <c r="E747" s="245" t="s">
        <v>19</v>
      </c>
      <c r="F747" s="246" t="s">
        <v>1165</v>
      </c>
      <c r="G747" s="244"/>
      <c r="H747" s="245" t="s">
        <v>19</v>
      </c>
      <c r="I747" s="247"/>
      <c r="J747" s="244"/>
      <c r="K747" s="244"/>
      <c r="L747" s="248"/>
      <c r="M747" s="249"/>
      <c r="N747" s="250"/>
      <c r="O747" s="250"/>
      <c r="P747" s="250"/>
      <c r="Q747" s="250"/>
      <c r="R747" s="250"/>
      <c r="S747" s="250"/>
      <c r="T747" s="25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2" t="s">
        <v>178</v>
      </c>
      <c r="AU747" s="252" t="s">
        <v>82</v>
      </c>
      <c r="AV747" s="14" t="s">
        <v>80</v>
      </c>
      <c r="AW747" s="14" t="s">
        <v>33</v>
      </c>
      <c r="AX747" s="14" t="s">
        <v>72</v>
      </c>
      <c r="AY747" s="252" t="s">
        <v>109</v>
      </c>
    </row>
    <row r="748" s="13" customFormat="1">
      <c r="A748" s="13"/>
      <c r="B748" s="232"/>
      <c r="C748" s="233"/>
      <c r="D748" s="212" t="s">
        <v>178</v>
      </c>
      <c r="E748" s="234" t="s">
        <v>19</v>
      </c>
      <c r="F748" s="235" t="s">
        <v>1181</v>
      </c>
      <c r="G748" s="233"/>
      <c r="H748" s="236">
        <v>74.879999999999995</v>
      </c>
      <c r="I748" s="237"/>
      <c r="J748" s="233"/>
      <c r="K748" s="233"/>
      <c r="L748" s="238"/>
      <c r="M748" s="239"/>
      <c r="N748" s="240"/>
      <c r="O748" s="240"/>
      <c r="P748" s="240"/>
      <c r="Q748" s="240"/>
      <c r="R748" s="240"/>
      <c r="S748" s="240"/>
      <c r="T748" s="24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2" t="s">
        <v>178</v>
      </c>
      <c r="AU748" s="242" t="s">
        <v>82</v>
      </c>
      <c r="AV748" s="13" t="s">
        <v>82</v>
      </c>
      <c r="AW748" s="13" t="s">
        <v>33</v>
      </c>
      <c r="AX748" s="13" t="s">
        <v>72</v>
      </c>
      <c r="AY748" s="242" t="s">
        <v>109</v>
      </c>
    </row>
    <row r="749" s="14" customFormat="1">
      <c r="A749" s="14"/>
      <c r="B749" s="243"/>
      <c r="C749" s="244"/>
      <c r="D749" s="212" t="s">
        <v>178</v>
      </c>
      <c r="E749" s="245" t="s">
        <v>19</v>
      </c>
      <c r="F749" s="246" t="s">
        <v>1167</v>
      </c>
      <c r="G749" s="244"/>
      <c r="H749" s="245" t="s">
        <v>19</v>
      </c>
      <c r="I749" s="247"/>
      <c r="J749" s="244"/>
      <c r="K749" s="244"/>
      <c r="L749" s="248"/>
      <c r="M749" s="249"/>
      <c r="N749" s="250"/>
      <c r="O749" s="250"/>
      <c r="P749" s="250"/>
      <c r="Q749" s="250"/>
      <c r="R749" s="250"/>
      <c r="S749" s="250"/>
      <c r="T749" s="25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2" t="s">
        <v>178</v>
      </c>
      <c r="AU749" s="252" t="s">
        <v>82</v>
      </c>
      <c r="AV749" s="14" t="s">
        <v>80</v>
      </c>
      <c r="AW749" s="14" t="s">
        <v>33</v>
      </c>
      <c r="AX749" s="14" t="s">
        <v>72</v>
      </c>
      <c r="AY749" s="252" t="s">
        <v>109</v>
      </c>
    </row>
    <row r="750" s="13" customFormat="1">
      <c r="A750" s="13"/>
      <c r="B750" s="232"/>
      <c r="C750" s="233"/>
      <c r="D750" s="212" t="s">
        <v>178</v>
      </c>
      <c r="E750" s="234" t="s">
        <v>19</v>
      </c>
      <c r="F750" s="235" t="s">
        <v>1182</v>
      </c>
      <c r="G750" s="233"/>
      <c r="H750" s="236">
        <v>114.8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178</v>
      </c>
      <c r="AU750" s="242" t="s">
        <v>82</v>
      </c>
      <c r="AV750" s="13" t="s">
        <v>82</v>
      </c>
      <c r="AW750" s="13" t="s">
        <v>33</v>
      </c>
      <c r="AX750" s="13" t="s">
        <v>72</v>
      </c>
      <c r="AY750" s="242" t="s">
        <v>109</v>
      </c>
    </row>
    <row r="751" s="14" customFormat="1">
      <c r="A751" s="14"/>
      <c r="B751" s="243"/>
      <c r="C751" s="244"/>
      <c r="D751" s="212" t="s">
        <v>178</v>
      </c>
      <c r="E751" s="245" t="s">
        <v>19</v>
      </c>
      <c r="F751" s="246" t="s">
        <v>1169</v>
      </c>
      <c r="G751" s="244"/>
      <c r="H751" s="245" t="s">
        <v>19</v>
      </c>
      <c r="I751" s="247"/>
      <c r="J751" s="244"/>
      <c r="K751" s="244"/>
      <c r="L751" s="248"/>
      <c r="M751" s="249"/>
      <c r="N751" s="250"/>
      <c r="O751" s="250"/>
      <c r="P751" s="250"/>
      <c r="Q751" s="250"/>
      <c r="R751" s="250"/>
      <c r="S751" s="250"/>
      <c r="T751" s="25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2" t="s">
        <v>178</v>
      </c>
      <c r="AU751" s="252" t="s">
        <v>82</v>
      </c>
      <c r="AV751" s="14" t="s">
        <v>80</v>
      </c>
      <c r="AW751" s="14" t="s">
        <v>33</v>
      </c>
      <c r="AX751" s="14" t="s">
        <v>72</v>
      </c>
      <c r="AY751" s="252" t="s">
        <v>109</v>
      </c>
    </row>
    <row r="752" s="13" customFormat="1">
      <c r="A752" s="13"/>
      <c r="B752" s="232"/>
      <c r="C752" s="233"/>
      <c r="D752" s="212" t="s">
        <v>178</v>
      </c>
      <c r="E752" s="234" t="s">
        <v>19</v>
      </c>
      <c r="F752" s="235" t="s">
        <v>1183</v>
      </c>
      <c r="G752" s="233"/>
      <c r="H752" s="236">
        <v>52.031999999999996</v>
      </c>
      <c r="I752" s="237"/>
      <c r="J752" s="233"/>
      <c r="K752" s="233"/>
      <c r="L752" s="238"/>
      <c r="M752" s="239"/>
      <c r="N752" s="240"/>
      <c r="O752" s="240"/>
      <c r="P752" s="240"/>
      <c r="Q752" s="240"/>
      <c r="R752" s="240"/>
      <c r="S752" s="240"/>
      <c r="T752" s="24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2" t="s">
        <v>178</v>
      </c>
      <c r="AU752" s="242" t="s">
        <v>82</v>
      </c>
      <c r="AV752" s="13" t="s">
        <v>82</v>
      </c>
      <c r="AW752" s="13" t="s">
        <v>33</v>
      </c>
      <c r="AX752" s="13" t="s">
        <v>72</v>
      </c>
      <c r="AY752" s="242" t="s">
        <v>109</v>
      </c>
    </row>
    <row r="753" s="15" customFormat="1">
      <c r="A753" s="15"/>
      <c r="B753" s="253"/>
      <c r="C753" s="254"/>
      <c r="D753" s="212" t="s">
        <v>178</v>
      </c>
      <c r="E753" s="255" t="s">
        <v>19</v>
      </c>
      <c r="F753" s="256" t="s">
        <v>223</v>
      </c>
      <c r="G753" s="254"/>
      <c r="H753" s="257">
        <v>24598.631000000001</v>
      </c>
      <c r="I753" s="258"/>
      <c r="J753" s="254"/>
      <c r="K753" s="254"/>
      <c r="L753" s="259"/>
      <c r="M753" s="260"/>
      <c r="N753" s="261"/>
      <c r="O753" s="261"/>
      <c r="P753" s="261"/>
      <c r="Q753" s="261"/>
      <c r="R753" s="261"/>
      <c r="S753" s="261"/>
      <c r="T753" s="262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3" t="s">
        <v>178</v>
      </c>
      <c r="AU753" s="263" t="s">
        <v>82</v>
      </c>
      <c r="AV753" s="15" t="s">
        <v>114</v>
      </c>
      <c r="AW753" s="15" t="s">
        <v>33</v>
      </c>
      <c r="AX753" s="15" t="s">
        <v>80</v>
      </c>
      <c r="AY753" s="263" t="s">
        <v>109</v>
      </c>
    </row>
    <row r="754" s="2" customFormat="1" ht="24.15" customHeight="1">
      <c r="A754" s="41"/>
      <c r="B754" s="42"/>
      <c r="C754" s="199" t="s">
        <v>1184</v>
      </c>
      <c r="D754" s="199" t="s">
        <v>110</v>
      </c>
      <c r="E754" s="200" t="s">
        <v>1185</v>
      </c>
      <c r="F754" s="201" t="s">
        <v>1186</v>
      </c>
      <c r="G754" s="202" t="s">
        <v>397</v>
      </c>
      <c r="H754" s="203">
        <v>2.1680000000000001</v>
      </c>
      <c r="I754" s="204"/>
      <c r="J754" s="205">
        <f>ROUND(I754*H754,2)</f>
        <v>0</v>
      </c>
      <c r="K754" s="201" t="s">
        <v>174</v>
      </c>
      <c r="L754" s="47"/>
      <c r="M754" s="206" t="s">
        <v>19</v>
      </c>
      <c r="N754" s="207" t="s">
        <v>43</v>
      </c>
      <c r="O754" s="87"/>
      <c r="P754" s="208">
        <f>O754*H754</f>
        <v>0</v>
      </c>
      <c r="Q754" s="208">
        <v>0</v>
      </c>
      <c r="R754" s="208">
        <f>Q754*H754</f>
        <v>0</v>
      </c>
      <c r="S754" s="208">
        <v>0</v>
      </c>
      <c r="T754" s="209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10" t="s">
        <v>114</v>
      </c>
      <c r="AT754" s="210" t="s">
        <v>110</v>
      </c>
      <c r="AU754" s="210" t="s">
        <v>82</v>
      </c>
      <c r="AY754" s="20" t="s">
        <v>109</v>
      </c>
      <c r="BE754" s="211">
        <f>IF(N754="základní",J754,0)</f>
        <v>0</v>
      </c>
      <c r="BF754" s="211">
        <f>IF(N754="snížená",J754,0)</f>
        <v>0</v>
      </c>
      <c r="BG754" s="211">
        <f>IF(N754="zákl. přenesená",J754,0)</f>
        <v>0</v>
      </c>
      <c r="BH754" s="211">
        <f>IF(N754="sníž. přenesená",J754,0)</f>
        <v>0</v>
      </c>
      <c r="BI754" s="211">
        <f>IF(N754="nulová",J754,0)</f>
        <v>0</v>
      </c>
      <c r="BJ754" s="20" t="s">
        <v>80</v>
      </c>
      <c r="BK754" s="211">
        <f>ROUND(I754*H754,2)</f>
        <v>0</v>
      </c>
      <c r="BL754" s="20" t="s">
        <v>114</v>
      </c>
      <c r="BM754" s="210" t="s">
        <v>1187</v>
      </c>
    </row>
    <row r="755" s="2" customFormat="1">
      <c r="A755" s="41"/>
      <c r="B755" s="42"/>
      <c r="C755" s="43"/>
      <c r="D755" s="230" t="s">
        <v>176</v>
      </c>
      <c r="E755" s="43"/>
      <c r="F755" s="231" t="s">
        <v>1188</v>
      </c>
      <c r="G755" s="43"/>
      <c r="H755" s="43"/>
      <c r="I755" s="214"/>
      <c r="J755" s="43"/>
      <c r="K755" s="43"/>
      <c r="L755" s="47"/>
      <c r="M755" s="215"/>
      <c r="N755" s="216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T755" s="20" t="s">
        <v>176</v>
      </c>
      <c r="AU755" s="20" t="s">
        <v>82</v>
      </c>
    </row>
    <row r="756" s="2" customFormat="1" ht="24.15" customHeight="1">
      <c r="A756" s="41"/>
      <c r="B756" s="42"/>
      <c r="C756" s="199" t="s">
        <v>1189</v>
      </c>
      <c r="D756" s="199" t="s">
        <v>110</v>
      </c>
      <c r="E756" s="200" t="s">
        <v>1190</v>
      </c>
      <c r="F756" s="201" t="s">
        <v>1191</v>
      </c>
      <c r="G756" s="202" t="s">
        <v>397</v>
      </c>
      <c r="H756" s="203">
        <v>186.97499999999999</v>
      </c>
      <c r="I756" s="204"/>
      <c r="J756" s="205">
        <f>ROUND(I756*H756,2)</f>
        <v>0</v>
      </c>
      <c r="K756" s="201" t="s">
        <v>174</v>
      </c>
      <c r="L756" s="47"/>
      <c r="M756" s="206" t="s">
        <v>19</v>
      </c>
      <c r="N756" s="207" t="s">
        <v>43</v>
      </c>
      <c r="O756" s="87"/>
      <c r="P756" s="208">
        <f>O756*H756</f>
        <v>0</v>
      </c>
      <c r="Q756" s="208">
        <v>0</v>
      </c>
      <c r="R756" s="208">
        <f>Q756*H756</f>
        <v>0</v>
      </c>
      <c r="S756" s="208">
        <v>0</v>
      </c>
      <c r="T756" s="209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0" t="s">
        <v>114</v>
      </c>
      <c r="AT756" s="210" t="s">
        <v>110</v>
      </c>
      <c r="AU756" s="210" t="s">
        <v>82</v>
      </c>
      <c r="AY756" s="20" t="s">
        <v>109</v>
      </c>
      <c r="BE756" s="211">
        <f>IF(N756="základní",J756,0)</f>
        <v>0</v>
      </c>
      <c r="BF756" s="211">
        <f>IF(N756="snížená",J756,0)</f>
        <v>0</v>
      </c>
      <c r="BG756" s="211">
        <f>IF(N756="zákl. přenesená",J756,0)</f>
        <v>0</v>
      </c>
      <c r="BH756" s="211">
        <f>IF(N756="sníž. přenesená",J756,0)</f>
        <v>0</v>
      </c>
      <c r="BI756" s="211">
        <f>IF(N756="nulová",J756,0)</f>
        <v>0</v>
      </c>
      <c r="BJ756" s="20" t="s">
        <v>80</v>
      </c>
      <c r="BK756" s="211">
        <f>ROUND(I756*H756,2)</f>
        <v>0</v>
      </c>
      <c r="BL756" s="20" t="s">
        <v>114</v>
      </c>
      <c r="BM756" s="210" t="s">
        <v>1192</v>
      </c>
    </row>
    <row r="757" s="2" customFormat="1">
      <c r="A757" s="41"/>
      <c r="B757" s="42"/>
      <c r="C757" s="43"/>
      <c r="D757" s="230" t="s">
        <v>176</v>
      </c>
      <c r="E757" s="43"/>
      <c r="F757" s="231" t="s">
        <v>1193</v>
      </c>
      <c r="G757" s="43"/>
      <c r="H757" s="43"/>
      <c r="I757" s="214"/>
      <c r="J757" s="43"/>
      <c r="K757" s="43"/>
      <c r="L757" s="47"/>
      <c r="M757" s="215"/>
      <c r="N757" s="216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176</v>
      </c>
      <c r="AU757" s="20" t="s">
        <v>82</v>
      </c>
    </row>
    <row r="758" s="2" customFormat="1" ht="24.15" customHeight="1">
      <c r="A758" s="41"/>
      <c r="B758" s="42"/>
      <c r="C758" s="199" t="s">
        <v>1194</v>
      </c>
      <c r="D758" s="199" t="s">
        <v>110</v>
      </c>
      <c r="E758" s="200" t="s">
        <v>1195</v>
      </c>
      <c r="F758" s="201" t="s">
        <v>1196</v>
      </c>
      <c r="G758" s="202" t="s">
        <v>397</v>
      </c>
      <c r="H758" s="203">
        <v>12.48</v>
      </c>
      <c r="I758" s="204"/>
      <c r="J758" s="205">
        <f>ROUND(I758*H758,2)</f>
        <v>0</v>
      </c>
      <c r="K758" s="201" t="s">
        <v>174</v>
      </c>
      <c r="L758" s="47"/>
      <c r="M758" s="206" t="s">
        <v>19</v>
      </c>
      <c r="N758" s="207" t="s">
        <v>43</v>
      </c>
      <c r="O758" s="87"/>
      <c r="P758" s="208">
        <f>O758*H758</f>
        <v>0</v>
      </c>
      <c r="Q758" s="208">
        <v>0</v>
      </c>
      <c r="R758" s="208">
        <f>Q758*H758</f>
        <v>0</v>
      </c>
      <c r="S758" s="208">
        <v>0</v>
      </c>
      <c r="T758" s="209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10" t="s">
        <v>114</v>
      </c>
      <c r="AT758" s="210" t="s">
        <v>110</v>
      </c>
      <c r="AU758" s="210" t="s">
        <v>82</v>
      </c>
      <c r="AY758" s="20" t="s">
        <v>109</v>
      </c>
      <c r="BE758" s="211">
        <f>IF(N758="základní",J758,0)</f>
        <v>0</v>
      </c>
      <c r="BF758" s="211">
        <f>IF(N758="snížená",J758,0)</f>
        <v>0</v>
      </c>
      <c r="BG758" s="211">
        <f>IF(N758="zákl. přenesená",J758,0)</f>
        <v>0</v>
      </c>
      <c r="BH758" s="211">
        <f>IF(N758="sníž. přenesená",J758,0)</f>
        <v>0</v>
      </c>
      <c r="BI758" s="211">
        <f>IF(N758="nulová",J758,0)</f>
        <v>0</v>
      </c>
      <c r="BJ758" s="20" t="s">
        <v>80</v>
      </c>
      <c r="BK758" s="211">
        <f>ROUND(I758*H758,2)</f>
        <v>0</v>
      </c>
      <c r="BL758" s="20" t="s">
        <v>114</v>
      </c>
      <c r="BM758" s="210" t="s">
        <v>1197</v>
      </c>
    </row>
    <row r="759" s="2" customFormat="1">
      <c r="A759" s="41"/>
      <c r="B759" s="42"/>
      <c r="C759" s="43"/>
      <c r="D759" s="230" t="s">
        <v>176</v>
      </c>
      <c r="E759" s="43"/>
      <c r="F759" s="231" t="s">
        <v>1198</v>
      </c>
      <c r="G759" s="43"/>
      <c r="H759" s="43"/>
      <c r="I759" s="214"/>
      <c r="J759" s="43"/>
      <c r="K759" s="43"/>
      <c r="L759" s="47"/>
      <c r="M759" s="215"/>
      <c r="N759" s="216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176</v>
      </c>
      <c r="AU759" s="20" t="s">
        <v>82</v>
      </c>
    </row>
    <row r="760" s="2" customFormat="1" ht="24.15" customHeight="1">
      <c r="A760" s="41"/>
      <c r="B760" s="42"/>
      <c r="C760" s="199" t="s">
        <v>1199</v>
      </c>
      <c r="D760" s="199" t="s">
        <v>110</v>
      </c>
      <c r="E760" s="200" t="s">
        <v>1200</v>
      </c>
      <c r="F760" s="201" t="s">
        <v>412</v>
      </c>
      <c r="G760" s="202" t="s">
        <v>397</v>
      </c>
      <c r="H760" s="203">
        <v>2151.5500000000002</v>
      </c>
      <c r="I760" s="204"/>
      <c r="J760" s="205">
        <f>ROUND(I760*H760,2)</f>
        <v>0</v>
      </c>
      <c r="K760" s="201" t="s">
        <v>174</v>
      </c>
      <c r="L760" s="47"/>
      <c r="M760" s="206" t="s">
        <v>19</v>
      </c>
      <c r="N760" s="207" t="s">
        <v>43</v>
      </c>
      <c r="O760" s="87"/>
      <c r="P760" s="208">
        <f>O760*H760</f>
        <v>0</v>
      </c>
      <c r="Q760" s="208">
        <v>0</v>
      </c>
      <c r="R760" s="208">
        <f>Q760*H760</f>
        <v>0</v>
      </c>
      <c r="S760" s="208">
        <v>0</v>
      </c>
      <c r="T760" s="209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0" t="s">
        <v>114</v>
      </c>
      <c r="AT760" s="210" t="s">
        <v>110</v>
      </c>
      <c r="AU760" s="210" t="s">
        <v>82</v>
      </c>
      <c r="AY760" s="20" t="s">
        <v>109</v>
      </c>
      <c r="BE760" s="211">
        <f>IF(N760="základní",J760,0)</f>
        <v>0</v>
      </c>
      <c r="BF760" s="211">
        <f>IF(N760="snížená",J760,0)</f>
        <v>0</v>
      </c>
      <c r="BG760" s="211">
        <f>IF(N760="zákl. přenesená",J760,0)</f>
        <v>0</v>
      </c>
      <c r="BH760" s="211">
        <f>IF(N760="sníž. přenesená",J760,0)</f>
        <v>0</v>
      </c>
      <c r="BI760" s="211">
        <f>IF(N760="nulová",J760,0)</f>
        <v>0</v>
      </c>
      <c r="BJ760" s="20" t="s">
        <v>80</v>
      </c>
      <c r="BK760" s="211">
        <f>ROUND(I760*H760,2)</f>
        <v>0</v>
      </c>
      <c r="BL760" s="20" t="s">
        <v>114</v>
      </c>
      <c r="BM760" s="210" t="s">
        <v>1201</v>
      </c>
    </row>
    <row r="761" s="2" customFormat="1">
      <c r="A761" s="41"/>
      <c r="B761" s="42"/>
      <c r="C761" s="43"/>
      <c r="D761" s="230" t="s">
        <v>176</v>
      </c>
      <c r="E761" s="43"/>
      <c r="F761" s="231" t="s">
        <v>1202</v>
      </c>
      <c r="G761" s="43"/>
      <c r="H761" s="43"/>
      <c r="I761" s="214"/>
      <c r="J761" s="43"/>
      <c r="K761" s="43"/>
      <c r="L761" s="47"/>
      <c r="M761" s="215"/>
      <c r="N761" s="216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176</v>
      </c>
      <c r="AU761" s="20" t="s">
        <v>82</v>
      </c>
    </row>
    <row r="762" s="2" customFormat="1" ht="24.15" customHeight="1">
      <c r="A762" s="41"/>
      <c r="B762" s="42"/>
      <c r="C762" s="199" t="s">
        <v>1203</v>
      </c>
      <c r="D762" s="199" t="s">
        <v>110</v>
      </c>
      <c r="E762" s="200" t="s">
        <v>1204</v>
      </c>
      <c r="F762" s="201" t="s">
        <v>1205</v>
      </c>
      <c r="G762" s="202" t="s">
        <v>397</v>
      </c>
      <c r="H762" s="203">
        <v>905.01999999999998</v>
      </c>
      <c r="I762" s="204"/>
      <c r="J762" s="205">
        <f>ROUND(I762*H762,2)</f>
        <v>0</v>
      </c>
      <c r="K762" s="201" t="s">
        <v>174</v>
      </c>
      <c r="L762" s="47"/>
      <c r="M762" s="206" t="s">
        <v>19</v>
      </c>
      <c r="N762" s="207" t="s">
        <v>43</v>
      </c>
      <c r="O762" s="87"/>
      <c r="P762" s="208">
        <f>O762*H762</f>
        <v>0</v>
      </c>
      <c r="Q762" s="208">
        <v>0</v>
      </c>
      <c r="R762" s="208">
        <f>Q762*H762</f>
        <v>0</v>
      </c>
      <c r="S762" s="208">
        <v>0</v>
      </c>
      <c r="T762" s="209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0" t="s">
        <v>114</v>
      </c>
      <c r="AT762" s="210" t="s">
        <v>110</v>
      </c>
      <c r="AU762" s="210" t="s">
        <v>82</v>
      </c>
      <c r="AY762" s="20" t="s">
        <v>109</v>
      </c>
      <c r="BE762" s="211">
        <f>IF(N762="základní",J762,0)</f>
        <v>0</v>
      </c>
      <c r="BF762" s="211">
        <f>IF(N762="snížená",J762,0)</f>
        <v>0</v>
      </c>
      <c r="BG762" s="211">
        <f>IF(N762="zákl. přenesená",J762,0)</f>
        <v>0</v>
      </c>
      <c r="BH762" s="211">
        <f>IF(N762="sníž. přenesená",J762,0)</f>
        <v>0</v>
      </c>
      <c r="BI762" s="211">
        <f>IF(N762="nulová",J762,0)</f>
        <v>0</v>
      </c>
      <c r="BJ762" s="20" t="s">
        <v>80</v>
      </c>
      <c r="BK762" s="211">
        <f>ROUND(I762*H762,2)</f>
        <v>0</v>
      </c>
      <c r="BL762" s="20" t="s">
        <v>114</v>
      </c>
      <c r="BM762" s="210" t="s">
        <v>1206</v>
      </c>
    </row>
    <row r="763" s="2" customFormat="1">
      <c r="A763" s="41"/>
      <c r="B763" s="42"/>
      <c r="C763" s="43"/>
      <c r="D763" s="230" t="s">
        <v>176</v>
      </c>
      <c r="E763" s="43"/>
      <c r="F763" s="231" t="s">
        <v>1207</v>
      </c>
      <c r="G763" s="43"/>
      <c r="H763" s="43"/>
      <c r="I763" s="214"/>
      <c r="J763" s="43"/>
      <c r="K763" s="43"/>
      <c r="L763" s="47"/>
      <c r="M763" s="215"/>
      <c r="N763" s="216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176</v>
      </c>
      <c r="AU763" s="20" t="s">
        <v>82</v>
      </c>
    </row>
    <row r="764" s="11" customFormat="1" ht="22.8" customHeight="1">
      <c r="A764" s="11"/>
      <c r="B764" s="185"/>
      <c r="C764" s="186"/>
      <c r="D764" s="187" t="s">
        <v>71</v>
      </c>
      <c r="E764" s="228" t="s">
        <v>1208</v>
      </c>
      <c r="F764" s="228" t="s">
        <v>1209</v>
      </c>
      <c r="G764" s="186"/>
      <c r="H764" s="186"/>
      <c r="I764" s="189"/>
      <c r="J764" s="229">
        <f>BK764</f>
        <v>0</v>
      </c>
      <c r="K764" s="186"/>
      <c r="L764" s="191"/>
      <c r="M764" s="192"/>
      <c r="N764" s="193"/>
      <c r="O764" s="193"/>
      <c r="P764" s="194">
        <f>SUM(P765:P766)</f>
        <v>0</v>
      </c>
      <c r="Q764" s="193"/>
      <c r="R764" s="194">
        <f>SUM(R765:R766)</f>
        <v>0</v>
      </c>
      <c r="S764" s="193"/>
      <c r="T764" s="195">
        <f>SUM(T765:T766)</f>
        <v>0</v>
      </c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R764" s="196" t="s">
        <v>80</v>
      </c>
      <c r="AT764" s="197" t="s">
        <v>71</v>
      </c>
      <c r="AU764" s="197" t="s">
        <v>80</v>
      </c>
      <c r="AY764" s="196" t="s">
        <v>109</v>
      </c>
      <c r="BK764" s="198">
        <f>SUM(BK765:BK766)</f>
        <v>0</v>
      </c>
    </row>
    <row r="765" s="2" customFormat="1" ht="24.15" customHeight="1">
      <c r="A765" s="41"/>
      <c r="B765" s="42"/>
      <c r="C765" s="199" t="s">
        <v>1210</v>
      </c>
      <c r="D765" s="199" t="s">
        <v>110</v>
      </c>
      <c r="E765" s="200" t="s">
        <v>1211</v>
      </c>
      <c r="F765" s="201" t="s">
        <v>1212</v>
      </c>
      <c r="G765" s="202" t="s">
        <v>397</v>
      </c>
      <c r="H765" s="203">
        <v>7170.0699999999997</v>
      </c>
      <c r="I765" s="204"/>
      <c r="J765" s="205">
        <f>ROUND(I765*H765,2)</f>
        <v>0</v>
      </c>
      <c r="K765" s="201" t="s">
        <v>174</v>
      </c>
      <c r="L765" s="47"/>
      <c r="M765" s="206" t="s">
        <v>19</v>
      </c>
      <c r="N765" s="207" t="s">
        <v>43</v>
      </c>
      <c r="O765" s="87"/>
      <c r="P765" s="208">
        <f>O765*H765</f>
        <v>0</v>
      </c>
      <c r="Q765" s="208">
        <v>0</v>
      </c>
      <c r="R765" s="208">
        <f>Q765*H765</f>
        <v>0</v>
      </c>
      <c r="S765" s="208">
        <v>0</v>
      </c>
      <c r="T765" s="209">
        <f>S765*H765</f>
        <v>0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10" t="s">
        <v>114</v>
      </c>
      <c r="AT765" s="210" t="s">
        <v>110</v>
      </c>
      <c r="AU765" s="210" t="s">
        <v>82</v>
      </c>
      <c r="AY765" s="20" t="s">
        <v>109</v>
      </c>
      <c r="BE765" s="211">
        <f>IF(N765="základní",J765,0)</f>
        <v>0</v>
      </c>
      <c r="BF765" s="211">
        <f>IF(N765="snížená",J765,0)</f>
        <v>0</v>
      </c>
      <c r="BG765" s="211">
        <f>IF(N765="zákl. přenesená",J765,0)</f>
        <v>0</v>
      </c>
      <c r="BH765" s="211">
        <f>IF(N765="sníž. přenesená",J765,0)</f>
        <v>0</v>
      </c>
      <c r="BI765" s="211">
        <f>IF(N765="nulová",J765,0)</f>
        <v>0</v>
      </c>
      <c r="BJ765" s="20" t="s">
        <v>80</v>
      </c>
      <c r="BK765" s="211">
        <f>ROUND(I765*H765,2)</f>
        <v>0</v>
      </c>
      <c r="BL765" s="20" t="s">
        <v>114</v>
      </c>
      <c r="BM765" s="210" t="s">
        <v>1213</v>
      </c>
    </row>
    <row r="766" s="2" customFormat="1">
      <c r="A766" s="41"/>
      <c r="B766" s="42"/>
      <c r="C766" s="43"/>
      <c r="D766" s="230" t="s">
        <v>176</v>
      </c>
      <c r="E766" s="43"/>
      <c r="F766" s="231" t="s">
        <v>1214</v>
      </c>
      <c r="G766" s="43"/>
      <c r="H766" s="43"/>
      <c r="I766" s="214"/>
      <c r="J766" s="43"/>
      <c r="K766" s="43"/>
      <c r="L766" s="47"/>
      <c r="M766" s="215"/>
      <c r="N766" s="216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T766" s="20" t="s">
        <v>176</v>
      </c>
      <c r="AU766" s="20" t="s">
        <v>82</v>
      </c>
    </row>
    <row r="767" s="11" customFormat="1" ht="25.92" customHeight="1">
      <c r="A767" s="11"/>
      <c r="B767" s="185"/>
      <c r="C767" s="186"/>
      <c r="D767" s="187" t="s">
        <v>71</v>
      </c>
      <c r="E767" s="188" t="s">
        <v>1215</v>
      </c>
      <c r="F767" s="188" t="s">
        <v>1216</v>
      </c>
      <c r="G767" s="186"/>
      <c r="H767" s="186"/>
      <c r="I767" s="189"/>
      <c r="J767" s="190">
        <f>BK767</f>
        <v>0</v>
      </c>
      <c r="K767" s="186"/>
      <c r="L767" s="191"/>
      <c r="M767" s="192"/>
      <c r="N767" s="193"/>
      <c r="O767" s="193"/>
      <c r="P767" s="194">
        <f>P768</f>
        <v>0</v>
      </c>
      <c r="Q767" s="193"/>
      <c r="R767" s="194">
        <f>R768</f>
        <v>0.16065000000000002</v>
      </c>
      <c r="S767" s="193"/>
      <c r="T767" s="195">
        <f>T768</f>
        <v>0</v>
      </c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R767" s="196" t="s">
        <v>82</v>
      </c>
      <c r="AT767" s="197" t="s">
        <v>71</v>
      </c>
      <c r="AU767" s="197" t="s">
        <v>72</v>
      </c>
      <c r="AY767" s="196" t="s">
        <v>109</v>
      </c>
      <c r="BK767" s="198">
        <f>BK768</f>
        <v>0</v>
      </c>
    </row>
    <row r="768" s="11" customFormat="1" ht="22.8" customHeight="1">
      <c r="A768" s="11"/>
      <c r="B768" s="185"/>
      <c r="C768" s="186"/>
      <c r="D768" s="187" t="s">
        <v>71</v>
      </c>
      <c r="E768" s="228" t="s">
        <v>1217</v>
      </c>
      <c r="F768" s="228" t="s">
        <v>1218</v>
      </c>
      <c r="G768" s="186"/>
      <c r="H768" s="186"/>
      <c r="I768" s="189"/>
      <c r="J768" s="229">
        <f>BK768</f>
        <v>0</v>
      </c>
      <c r="K768" s="186"/>
      <c r="L768" s="191"/>
      <c r="M768" s="192"/>
      <c r="N768" s="193"/>
      <c r="O768" s="193"/>
      <c r="P768" s="194">
        <f>SUM(P769:P773)</f>
        <v>0</v>
      </c>
      <c r="Q768" s="193"/>
      <c r="R768" s="194">
        <f>SUM(R769:R773)</f>
        <v>0.16065000000000002</v>
      </c>
      <c r="S768" s="193"/>
      <c r="T768" s="195">
        <f>SUM(T769:T773)</f>
        <v>0</v>
      </c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R768" s="196" t="s">
        <v>82</v>
      </c>
      <c r="AT768" s="197" t="s">
        <v>71</v>
      </c>
      <c r="AU768" s="197" t="s">
        <v>80</v>
      </c>
      <c r="AY768" s="196" t="s">
        <v>109</v>
      </c>
      <c r="BK768" s="198">
        <f>SUM(BK769:BK773)</f>
        <v>0</v>
      </c>
    </row>
    <row r="769" s="2" customFormat="1" ht="33" customHeight="1">
      <c r="A769" s="41"/>
      <c r="B769" s="42"/>
      <c r="C769" s="199" t="s">
        <v>1219</v>
      </c>
      <c r="D769" s="199" t="s">
        <v>110</v>
      </c>
      <c r="E769" s="200" t="s">
        <v>1220</v>
      </c>
      <c r="F769" s="201" t="s">
        <v>1221</v>
      </c>
      <c r="G769" s="202" t="s">
        <v>173</v>
      </c>
      <c r="H769" s="203">
        <v>255</v>
      </c>
      <c r="I769" s="204"/>
      <c r="J769" s="205">
        <f>ROUND(I769*H769,2)</f>
        <v>0</v>
      </c>
      <c r="K769" s="201" t="s">
        <v>174</v>
      </c>
      <c r="L769" s="47"/>
      <c r="M769" s="206" t="s">
        <v>19</v>
      </c>
      <c r="N769" s="207" t="s">
        <v>43</v>
      </c>
      <c r="O769" s="87"/>
      <c r="P769" s="208">
        <f>O769*H769</f>
        <v>0</v>
      </c>
      <c r="Q769" s="208">
        <v>0.00063000000000000003</v>
      </c>
      <c r="R769" s="208">
        <f>Q769*H769</f>
        <v>0.16065000000000002</v>
      </c>
      <c r="S769" s="208">
        <v>0</v>
      </c>
      <c r="T769" s="209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10" t="s">
        <v>268</v>
      </c>
      <c r="AT769" s="210" t="s">
        <v>110</v>
      </c>
      <c r="AU769" s="210" t="s">
        <v>82</v>
      </c>
      <c r="AY769" s="20" t="s">
        <v>109</v>
      </c>
      <c r="BE769" s="211">
        <f>IF(N769="základní",J769,0)</f>
        <v>0</v>
      </c>
      <c r="BF769" s="211">
        <f>IF(N769="snížená",J769,0)</f>
        <v>0</v>
      </c>
      <c r="BG769" s="211">
        <f>IF(N769="zákl. přenesená",J769,0)</f>
        <v>0</v>
      </c>
      <c r="BH769" s="211">
        <f>IF(N769="sníž. přenesená",J769,0)</f>
        <v>0</v>
      </c>
      <c r="BI769" s="211">
        <f>IF(N769="nulová",J769,0)</f>
        <v>0</v>
      </c>
      <c r="BJ769" s="20" t="s">
        <v>80</v>
      </c>
      <c r="BK769" s="211">
        <f>ROUND(I769*H769,2)</f>
        <v>0</v>
      </c>
      <c r="BL769" s="20" t="s">
        <v>268</v>
      </c>
      <c r="BM769" s="210" t="s">
        <v>1222</v>
      </c>
    </row>
    <row r="770" s="2" customFormat="1">
      <c r="A770" s="41"/>
      <c r="B770" s="42"/>
      <c r="C770" s="43"/>
      <c r="D770" s="230" t="s">
        <v>176</v>
      </c>
      <c r="E770" s="43"/>
      <c r="F770" s="231" t="s">
        <v>1223</v>
      </c>
      <c r="G770" s="43"/>
      <c r="H770" s="43"/>
      <c r="I770" s="214"/>
      <c r="J770" s="43"/>
      <c r="K770" s="43"/>
      <c r="L770" s="47"/>
      <c r="M770" s="215"/>
      <c r="N770" s="216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176</v>
      </c>
      <c r="AU770" s="20" t="s">
        <v>82</v>
      </c>
    </row>
    <row r="771" s="13" customFormat="1">
      <c r="A771" s="13"/>
      <c r="B771" s="232"/>
      <c r="C771" s="233"/>
      <c r="D771" s="212" t="s">
        <v>178</v>
      </c>
      <c r="E771" s="234" t="s">
        <v>19</v>
      </c>
      <c r="F771" s="235" t="s">
        <v>1224</v>
      </c>
      <c r="G771" s="233"/>
      <c r="H771" s="236">
        <v>255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2" t="s">
        <v>178</v>
      </c>
      <c r="AU771" s="242" t="s">
        <v>82</v>
      </c>
      <c r="AV771" s="13" t="s">
        <v>82</v>
      </c>
      <c r="AW771" s="13" t="s">
        <v>33</v>
      </c>
      <c r="AX771" s="13" t="s">
        <v>80</v>
      </c>
      <c r="AY771" s="242" t="s">
        <v>109</v>
      </c>
    </row>
    <row r="772" s="2" customFormat="1" ht="24.15" customHeight="1">
      <c r="A772" s="41"/>
      <c r="B772" s="42"/>
      <c r="C772" s="199" t="s">
        <v>1225</v>
      </c>
      <c r="D772" s="199" t="s">
        <v>110</v>
      </c>
      <c r="E772" s="200" t="s">
        <v>1226</v>
      </c>
      <c r="F772" s="201" t="s">
        <v>1227</v>
      </c>
      <c r="G772" s="202" t="s">
        <v>397</v>
      </c>
      <c r="H772" s="203">
        <v>0.161</v>
      </c>
      <c r="I772" s="204"/>
      <c r="J772" s="205">
        <f>ROUND(I772*H772,2)</f>
        <v>0</v>
      </c>
      <c r="K772" s="201" t="s">
        <v>174</v>
      </c>
      <c r="L772" s="47"/>
      <c r="M772" s="206" t="s">
        <v>19</v>
      </c>
      <c r="N772" s="207" t="s">
        <v>43</v>
      </c>
      <c r="O772" s="87"/>
      <c r="P772" s="208">
        <f>O772*H772</f>
        <v>0</v>
      </c>
      <c r="Q772" s="208">
        <v>0</v>
      </c>
      <c r="R772" s="208">
        <f>Q772*H772</f>
        <v>0</v>
      </c>
      <c r="S772" s="208">
        <v>0</v>
      </c>
      <c r="T772" s="209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10" t="s">
        <v>268</v>
      </c>
      <c r="AT772" s="210" t="s">
        <v>110</v>
      </c>
      <c r="AU772" s="210" t="s">
        <v>82</v>
      </c>
      <c r="AY772" s="20" t="s">
        <v>109</v>
      </c>
      <c r="BE772" s="211">
        <f>IF(N772="základní",J772,0)</f>
        <v>0</v>
      </c>
      <c r="BF772" s="211">
        <f>IF(N772="snížená",J772,0)</f>
        <v>0</v>
      </c>
      <c r="BG772" s="211">
        <f>IF(N772="zákl. přenesená",J772,0)</f>
        <v>0</v>
      </c>
      <c r="BH772" s="211">
        <f>IF(N772="sníž. přenesená",J772,0)</f>
        <v>0</v>
      </c>
      <c r="BI772" s="211">
        <f>IF(N772="nulová",J772,0)</f>
        <v>0</v>
      </c>
      <c r="BJ772" s="20" t="s">
        <v>80</v>
      </c>
      <c r="BK772" s="211">
        <f>ROUND(I772*H772,2)</f>
        <v>0</v>
      </c>
      <c r="BL772" s="20" t="s">
        <v>268</v>
      </c>
      <c r="BM772" s="210" t="s">
        <v>1228</v>
      </c>
    </row>
    <row r="773" s="2" customFormat="1">
      <c r="A773" s="41"/>
      <c r="B773" s="42"/>
      <c r="C773" s="43"/>
      <c r="D773" s="230" t="s">
        <v>176</v>
      </c>
      <c r="E773" s="43"/>
      <c r="F773" s="231" t="s">
        <v>1229</v>
      </c>
      <c r="G773" s="43"/>
      <c r="H773" s="43"/>
      <c r="I773" s="214"/>
      <c r="J773" s="43"/>
      <c r="K773" s="43"/>
      <c r="L773" s="47"/>
      <c r="M773" s="285"/>
      <c r="N773" s="286"/>
      <c r="O773" s="219"/>
      <c r="P773" s="219"/>
      <c r="Q773" s="219"/>
      <c r="R773" s="219"/>
      <c r="S773" s="219"/>
      <c r="T773" s="287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176</v>
      </c>
      <c r="AU773" s="20" t="s">
        <v>82</v>
      </c>
    </row>
    <row r="774" s="2" customFormat="1" ht="6.96" customHeight="1">
      <c r="A774" s="41"/>
      <c r="B774" s="62"/>
      <c r="C774" s="63"/>
      <c r="D774" s="63"/>
      <c r="E774" s="63"/>
      <c r="F774" s="63"/>
      <c r="G774" s="63"/>
      <c r="H774" s="63"/>
      <c r="I774" s="63"/>
      <c r="J774" s="63"/>
      <c r="K774" s="63"/>
      <c r="L774" s="47"/>
      <c r="M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</row>
  </sheetData>
  <sheetProtection sheet="1" autoFilter="0" formatColumns="0" formatRows="0" objects="1" scenarios="1" spinCount="100000" saltValue="o/ZrfEh85CXOKN90/rYJQMw28OMjMThy/kdCCSMPDgdzr/4nKaVY7ZS7T2jC0UtpSIuVNOxsFJvO6cNIP50KwA==" hashValue="dT5ap9+Dh8qKGHl6WtSjhSH7wG/JjNB00laP4AsVeQQvTUqI7HsyQIagSIhlWzTZ00lhyHEvuezUriR5Fod6pA==" algorithmName="SHA-512" password="80EB"/>
  <autoFilter ref="C90:K77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111301111"/>
    <hyperlink ref="F98" r:id="rId2" display="https://podminky.urs.cz/item/CS_URS_2025_01/112251101"/>
    <hyperlink ref="F100" r:id="rId3" display="https://podminky.urs.cz/item/CS_URS_2025_01/112251102"/>
    <hyperlink ref="F103" r:id="rId4" display="https://podminky.urs.cz/item/CS_URS_2025_01/113105113"/>
    <hyperlink ref="F107" r:id="rId5" display="https://podminky.urs.cz/item/CS_URS_2025_01/113106144"/>
    <hyperlink ref="F111" r:id="rId6" display="https://podminky.urs.cz/item/CS_URS_2025_01/113106187"/>
    <hyperlink ref="F115" r:id="rId7" display="https://podminky.urs.cz/item/CS_URS_2025_01/113106521"/>
    <hyperlink ref="F119" r:id="rId8" display="https://podminky.urs.cz/item/CS_URS_2025_01/113107163"/>
    <hyperlink ref="F125" r:id="rId9" display="https://podminky.urs.cz/item/CS_URS_2025_01/113107213"/>
    <hyperlink ref="F129" r:id="rId10" display="https://podminky.urs.cz/item/CS_URS_2025_01/113107222"/>
    <hyperlink ref="F133" r:id="rId11" display="https://podminky.urs.cz/item/CS_URS_2025_01/113107226"/>
    <hyperlink ref="F142" r:id="rId12" display="https://podminky.urs.cz/item/CS_URS_2025_01/113107241"/>
    <hyperlink ref="F149" r:id="rId13" display="https://podminky.urs.cz/item/CS_URS_2025_01/113107242"/>
    <hyperlink ref="F153" r:id="rId14" display="https://podminky.urs.cz/item/CS_URS_2025_01/113107243"/>
    <hyperlink ref="F160" r:id="rId15" display="https://podminky.urs.cz/item/CS_URS_2025_01/113107322"/>
    <hyperlink ref="F164" r:id="rId16" display="https://podminky.urs.cz/item/CS_URS_2025_01/113107323"/>
    <hyperlink ref="F168" r:id="rId17" display="https://podminky.urs.cz/item/CS_URS_2025_01/113107332"/>
    <hyperlink ref="F172" r:id="rId18" display="https://podminky.urs.cz/item/CS_URS_2025_01/113154523"/>
    <hyperlink ref="F179" r:id="rId19" display="https://podminky.urs.cz/item/CS_URS_2025_01/113154537"/>
    <hyperlink ref="F183" r:id="rId20" display="https://podminky.urs.cz/item/CS_URS_2025_01/113154538/R"/>
    <hyperlink ref="F189" r:id="rId21" display="https://podminky.urs.cz/item/CS_URS_2025_01/113202111"/>
    <hyperlink ref="F200" r:id="rId22" display="https://podminky.urs.cz/item/CS_URS_2025_01/122252206"/>
    <hyperlink ref="F229" r:id="rId23" display="https://podminky.urs.cz/item/CS_URS_2025_01/129001101"/>
    <hyperlink ref="F238" r:id="rId24" display="https://podminky.urs.cz/item/CS_URS_2025_01/132251102"/>
    <hyperlink ref="F242" r:id="rId25" display="https://podminky.urs.cz/item/CS_URS_2025_01/133251102"/>
    <hyperlink ref="F251" r:id="rId26" display="https://podminky.urs.cz/item/CS_URS_2025_01/997013811"/>
    <hyperlink ref="F255" r:id="rId27" display="https://podminky.urs.cz/item/CS_URS_2025_01/171251201"/>
    <hyperlink ref="F257" r:id="rId28" display="https://podminky.urs.cz/item/CS_URS_2025_01/171201231"/>
    <hyperlink ref="F260" r:id="rId29" display="https://podminky.urs.cz/item/CS_URS_2025_01/181152302"/>
    <hyperlink ref="F271" r:id="rId30" display="https://podminky.urs.cz/item/CS_URS_2025_01/171151103"/>
    <hyperlink ref="F298" r:id="rId31" display="https://podminky.urs.cz/item/CS_URS_2025_01/174151101"/>
    <hyperlink ref="F310" r:id="rId32" display="https://podminky.urs.cz/item/CS_URS_2025_01/174251109"/>
    <hyperlink ref="F315" r:id="rId33" display="https://podminky.urs.cz/item/CS_URS_2025_01/175151101"/>
    <hyperlink ref="F330" r:id="rId34" display="https://podminky.urs.cz/item/CS_URS_2025_01/184818231"/>
    <hyperlink ref="F332" r:id="rId35" display="https://podminky.urs.cz/item/CS_URS_2025_01/184818232"/>
    <hyperlink ref="F334" r:id="rId36" display="https://podminky.urs.cz/item/CS_URS_2025_01/184818233"/>
    <hyperlink ref="F336" r:id="rId37" display="https://podminky.urs.cz/item/CS_URS_2025_01/184818234"/>
    <hyperlink ref="F338" r:id="rId38" display="https://podminky.urs.cz/item/CS_URS_2025_01/181351103"/>
    <hyperlink ref="F344" r:id="rId39" display="https://podminky.urs.cz/item/CS_URS_2025_01/181411131"/>
    <hyperlink ref="F349" r:id="rId40" display="https://podminky.urs.cz/item/CS_URS_2025_01/184813511"/>
    <hyperlink ref="F352" r:id="rId41" display="https://podminky.urs.cz/item/CS_URS_2025_01/185803111"/>
    <hyperlink ref="F358" r:id="rId42" display="https://podminky.urs.cz/item/CS_URS_2025_01/211531111"/>
    <hyperlink ref="F361" r:id="rId43" display="https://podminky.urs.cz/item/CS_URS_2025_01/211971110"/>
    <hyperlink ref="F372" r:id="rId44" display="https://podminky.urs.cz/item/CS_URS_2025_01/212751106"/>
    <hyperlink ref="F377" r:id="rId45" display="https://podminky.urs.cz/item/CS_URS_2025_01/212752412"/>
    <hyperlink ref="F383" r:id="rId46" display="https://podminky.urs.cz/item/CS_URS_2025_01/359901211"/>
    <hyperlink ref="F386" r:id="rId47" display="https://podminky.urs.cz/item/CS_URS_2025_01/451572111"/>
    <hyperlink ref="F393" r:id="rId48" display="https://podminky.urs.cz/item/CS_URS_2025_01/451573111"/>
    <hyperlink ref="F397" r:id="rId49" display="https://podminky.urs.cz/item/CS_URS_2025_01/452351111"/>
    <hyperlink ref="F401" r:id="rId50" display="https://podminky.urs.cz/item/CS_URS_2025_01/452351112"/>
    <hyperlink ref="F403" r:id="rId51" display="https://podminky.urs.cz/item/CS_URS_2025_01/452311151"/>
    <hyperlink ref="F407" r:id="rId52" display="https://podminky.urs.cz/item/CS_URS_2025_01/452112112"/>
    <hyperlink ref="F411" r:id="rId53" display="https://podminky.urs.cz/item/CS_URS_2025_01/564851111"/>
    <hyperlink ref="F421" r:id="rId54" display="https://podminky.urs.cz/item/CS_URS_2025_01/564861111"/>
    <hyperlink ref="F434" r:id="rId55" display="https://podminky.urs.cz/item/CS_URS_2025_01/567142111"/>
    <hyperlink ref="F449" r:id="rId56" display="https://podminky.urs.cz/item/CS_URS_2025_01/565135121"/>
    <hyperlink ref="F455" r:id="rId57" display="https://podminky.urs.cz/item/CS_URS_2025_01/577133111"/>
    <hyperlink ref="F459" r:id="rId58" display="https://podminky.urs.cz/item/CS_URS_2025_01/577143111"/>
    <hyperlink ref="F463" r:id="rId59" display="https://podminky.urs.cz/item/CS_URS_2025_01/577134121"/>
    <hyperlink ref="F469" r:id="rId60" display="https://podminky.urs.cz/item/CS_URS_2025_01/577155142"/>
    <hyperlink ref="F475" r:id="rId61" display="https://podminky.urs.cz/item/CS_URS_2025_01/591241111"/>
    <hyperlink ref="F481" r:id="rId62" display="https://podminky.urs.cz/item/CS_URS_2025_01/596412115"/>
    <hyperlink ref="F490" r:id="rId63" display="https://podminky.urs.cz/item/CS_URS_2025_01/596211112"/>
    <hyperlink ref="F506" r:id="rId64" display="https://podminky.urs.cz/item/CS_URS_2025_01/596212210"/>
    <hyperlink ref="F517" r:id="rId65" display="https://podminky.urs.cz/item/CS_URS_2025_01/899202211"/>
    <hyperlink ref="F521" r:id="rId66" display="https://podminky.urs.cz/item/CS_URS_2025_01/890411851"/>
    <hyperlink ref="F530" r:id="rId67" display="https://podminky.urs.cz/item/CS_URS_2025_01/871313123"/>
    <hyperlink ref="F535" r:id="rId68" display="https://podminky.urs.cz/item/CS_URS_2025_01/892351111"/>
    <hyperlink ref="F537" r:id="rId69" display="https://podminky.urs.cz/item/CS_URS_2025_01/892372111"/>
    <hyperlink ref="F539" r:id="rId70" display="https://podminky.urs.cz/item/CS_URS_2025_01/894812001"/>
    <hyperlink ref="F543" r:id="rId71" display="https://podminky.urs.cz/item/CS_URS_2025_01/894812031"/>
    <hyperlink ref="F545" r:id="rId72" display="https://podminky.urs.cz/item/CS_URS_2025_01/894812041"/>
    <hyperlink ref="F547" r:id="rId73" display="https://podminky.urs.cz/item/CS_URS_2025_01/894812063"/>
    <hyperlink ref="F549" r:id="rId74" display="https://podminky.urs.cz/item/CS_URS_2025_01/895941342"/>
    <hyperlink ref="F552" r:id="rId75" display="https://podminky.urs.cz/item/CS_URS_2025_01/895941332"/>
    <hyperlink ref="F555" r:id="rId76" display="https://podminky.urs.cz/item/CS_URS_2025_01/895941313"/>
    <hyperlink ref="F558" r:id="rId77" display="https://podminky.urs.cz/item/CS_URS_2025_01/895941314"/>
    <hyperlink ref="F561" r:id="rId78" display="https://podminky.urs.cz/item/CS_URS_2025_01/899204112"/>
    <hyperlink ref="F579" r:id="rId79" display="https://podminky.urs.cz/item/CS_URS_2025_01/966006211"/>
    <hyperlink ref="F599" r:id="rId80" display="https://podminky.urs.cz/item/CS_URS_2025_01/966006281"/>
    <hyperlink ref="F601" r:id="rId81" display="https://podminky.urs.cz/item/CS_URS_2025_01/916131213"/>
    <hyperlink ref="F617" r:id="rId82" display="https://podminky.urs.cz/item/CS_URS_2025_01/916231213"/>
    <hyperlink ref="F622" r:id="rId83" display="https://podminky.urs.cz/item/CS_URS_2025_01/919112223"/>
    <hyperlink ref="F625" r:id="rId84" display="https://podminky.urs.cz/item/CS_URS_2025_01/919122122"/>
    <hyperlink ref="F628" r:id="rId85" display="https://podminky.urs.cz/item/CS_URS_2025_01/916782111"/>
    <hyperlink ref="F631" r:id="rId86" display="https://podminky.urs.cz/item/CS_URS_2025_01/919726122/R"/>
    <hyperlink ref="F643" r:id="rId87" display="https://podminky.urs.cz/item/CS_URS_2025_01/914111112"/>
    <hyperlink ref="F664" r:id="rId88" display="https://podminky.urs.cz/item/CS_URS_2025_01/914511112"/>
    <hyperlink ref="F672" r:id="rId89" display="https://podminky.urs.cz/item/CS_URS_2025_01/915611111"/>
    <hyperlink ref="F679" r:id="rId90" display="https://podminky.urs.cz/item/CS_URS_2025_01/915621111"/>
    <hyperlink ref="F682" r:id="rId91" display="https://podminky.urs.cz/item/CS_URS_2025_01/915111115"/>
    <hyperlink ref="F685" r:id="rId92" display="https://podminky.urs.cz/item/CS_URS_2025_01/915121111"/>
    <hyperlink ref="F688" r:id="rId93" display="https://podminky.urs.cz/item/CS_URS_2025_01/915121121"/>
    <hyperlink ref="F693" r:id="rId94" display="https://podminky.urs.cz/item/CS_URS_2025_01/915131111"/>
    <hyperlink ref="F696" r:id="rId95" display="https://podminky.urs.cz/item/CS_URS_2025_01/915211115"/>
    <hyperlink ref="F699" r:id="rId96" display="https://podminky.urs.cz/item/CS_URS_2025_01/915221111"/>
    <hyperlink ref="F702" r:id="rId97" display="https://podminky.urs.cz/item/CS_URS_2025_01/915221121"/>
    <hyperlink ref="F707" r:id="rId98" display="https://podminky.urs.cz/item/CS_URS_2025_01/915231111"/>
    <hyperlink ref="F717" r:id="rId99" display="https://podminky.urs.cz/item/CS_URS_2025_01/997013501"/>
    <hyperlink ref="F736" r:id="rId100" display="https://podminky.urs.cz/item/CS_URS_2025_01/997013509"/>
    <hyperlink ref="F755" r:id="rId101" display="https://podminky.urs.cz/item/CS_URS_2025_01/997013631"/>
    <hyperlink ref="F757" r:id="rId102" display="https://podminky.urs.cz/item/CS_URS_2025_01/997013861"/>
    <hyperlink ref="F759" r:id="rId103" display="https://podminky.urs.cz/item/CS_URS_2025_01/997013862"/>
    <hyperlink ref="F761" r:id="rId104" display="https://podminky.urs.cz/item/CS_URS_2025_01/997013873"/>
    <hyperlink ref="F763" r:id="rId105" display="https://podminky.urs.cz/item/CS_URS_2025_01/997013875"/>
    <hyperlink ref="F766" r:id="rId106" display="https://podminky.urs.cz/item/CS_URS_2025_01/998225111"/>
    <hyperlink ref="F770" r:id="rId107" display="https://podminky.urs.cz/item/CS_URS_2025_01/711161222"/>
    <hyperlink ref="F773" r:id="rId108" display="https://podminky.urs.cz/item/CS_URS_2025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1230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1231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1232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1233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1234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1235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1236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1237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1238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1239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1240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79</v>
      </c>
      <c r="F18" s="299" t="s">
        <v>1241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1242</v>
      </c>
      <c r="F19" s="299" t="s">
        <v>1243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1244</v>
      </c>
      <c r="F20" s="299" t="s">
        <v>1245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1246</v>
      </c>
      <c r="F21" s="299" t="s">
        <v>1247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1248</v>
      </c>
      <c r="F22" s="299" t="s">
        <v>1249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1250</v>
      </c>
      <c r="F23" s="299" t="s">
        <v>1251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1252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1253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1254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1255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1256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1257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1258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1259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1260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95</v>
      </c>
      <c r="F36" s="299"/>
      <c r="G36" s="299" t="s">
        <v>1261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1262</v>
      </c>
      <c r="F37" s="299"/>
      <c r="G37" s="299" t="s">
        <v>1263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53</v>
      </c>
      <c r="F38" s="299"/>
      <c r="G38" s="299" t="s">
        <v>1264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54</v>
      </c>
      <c r="F39" s="299"/>
      <c r="G39" s="299" t="s">
        <v>1265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96</v>
      </c>
      <c r="F40" s="299"/>
      <c r="G40" s="299" t="s">
        <v>1266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97</v>
      </c>
      <c r="F41" s="299"/>
      <c r="G41" s="299" t="s">
        <v>1267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1268</v>
      </c>
      <c r="F42" s="299"/>
      <c r="G42" s="299" t="s">
        <v>1269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1270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1271</v>
      </c>
      <c r="F44" s="299"/>
      <c r="G44" s="299" t="s">
        <v>1272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99</v>
      </c>
      <c r="F45" s="299"/>
      <c r="G45" s="299" t="s">
        <v>1273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1274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1275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1276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1277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1278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1279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1280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1281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1282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1283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1284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1285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1286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1287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1288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1289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1290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1291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1292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1293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1294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1295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1296</v>
      </c>
      <c r="D76" s="317"/>
      <c r="E76" s="317"/>
      <c r="F76" s="317" t="s">
        <v>1297</v>
      </c>
      <c r="G76" s="318"/>
      <c r="H76" s="317" t="s">
        <v>54</v>
      </c>
      <c r="I76" s="317" t="s">
        <v>57</v>
      </c>
      <c r="J76" s="317" t="s">
        <v>1298</v>
      </c>
      <c r="K76" s="316"/>
    </row>
    <row r="77" s="1" customFormat="1" ht="17.25" customHeight="1">
      <c r="B77" s="314"/>
      <c r="C77" s="319" t="s">
        <v>1299</v>
      </c>
      <c r="D77" s="319"/>
      <c r="E77" s="319"/>
      <c r="F77" s="320" t="s">
        <v>1300</v>
      </c>
      <c r="G77" s="321"/>
      <c r="H77" s="319"/>
      <c r="I77" s="319"/>
      <c r="J77" s="319" t="s">
        <v>1301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53</v>
      </c>
      <c r="D79" s="324"/>
      <c r="E79" s="324"/>
      <c r="F79" s="325" t="s">
        <v>1302</v>
      </c>
      <c r="G79" s="326"/>
      <c r="H79" s="302" t="s">
        <v>1303</v>
      </c>
      <c r="I79" s="302" t="s">
        <v>1304</v>
      </c>
      <c r="J79" s="302">
        <v>20</v>
      </c>
      <c r="K79" s="316"/>
    </row>
    <row r="80" s="1" customFormat="1" ht="15" customHeight="1">
      <c r="B80" s="314"/>
      <c r="C80" s="302" t="s">
        <v>1305</v>
      </c>
      <c r="D80" s="302"/>
      <c r="E80" s="302"/>
      <c r="F80" s="325" t="s">
        <v>1302</v>
      </c>
      <c r="G80" s="326"/>
      <c r="H80" s="302" t="s">
        <v>1306</v>
      </c>
      <c r="I80" s="302" t="s">
        <v>1304</v>
      </c>
      <c r="J80" s="302">
        <v>120</v>
      </c>
      <c r="K80" s="316"/>
    </row>
    <row r="81" s="1" customFormat="1" ht="15" customHeight="1">
      <c r="B81" s="327"/>
      <c r="C81" s="302" t="s">
        <v>1307</v>
      </c>
      <c r="D81" s="302"/>
      <c r="E81" s="302"/>
      <c r="F81" s="325" t="s">
        <v>1308</v>
      </c>
      <c r="G81" s="326"/>
      <c r="H81" s="302" t="s">
        <v>1309</v>
      </c>
      <c r="I81" s="302" t="s">
        <v>1304</v>
      </c>
      <c r="J81" s="302">
        <v>50</v>
      </c>
      <c r="K81" s="316"/>
    </row>
    <row r="82" s="1" customFormat="1" ht="15" customHeight="1">
      <c r="B82" s="327"/>
      <c r="C82" s="302" t="s">
        <v>1310</v>
      </c>
      <c r="D82" s="302"/>
      <c r="E82" s="302"/>
      <c r="F82" s="325" t="s">
        <v>1302</v>
      </c>
      <c r="G82" s="326"/>
      <c r="H82" s="302" t="s">
        <v>1311</v>
      </c>
      <c r="I82" s="302" t="s">
        <v>1312</v>
      </c>
      <c r="J82" s="302"/>
      <c r="K82" s="316"/>
    </row>
    <row r="83" s="1" customFormat="1" ht="15" customHeight="1">
      <c r="B83" s="327"/>
      <c r="C83" s="328" t="s">
        <v>1313</v>
      </c>
      <c r="D83" s="328"/>
      <c r="E83" s="328"/>
      <c r="F83" s="329" t="s">
        <v>1308</v>
      </c>
      <c r="G83" s="328"/>
      <c r="H83" s="328" t="s">
        <v>1314</v>
      </c>
      <c r="I83" s="328" t="s">
        <v>1304</v>
      </c>
      <c r="J83" s="328">
        <v>15</v>
      </c>
      <c r="K83" s="316"/>
    </row>
    <row r="84" s="1" customFormat="1" ht="15" customHeight="1">
      <c r="B84" s="327"/>
      <c r="C84" s="328" t="s">
        <v>1315</v>
      </c>
      <c r="D84" s="328"/>
      <c r="E84" s="328"/>
      <c r="F84" s="329" t="s">
        <v>1308</v>
      </c>
      <c r="G84" s="328"/>
      <c r="H84" s="328" t="s">
        <v>1316</v>
      </c>
      <c r="I84" s="328" t="s">
        <v>1304</v>
      </c>
      <c r="J84" s="328">
        <v>15</v>
      </c>
      <c r="K84" s="316"/>
    </row>
    <row r="85" s="1" customFormat="1" ht="15" customHeight="1">
      <c r="B85" s="327"/>
      <c r="C85" s="328" t="s">
        <v>1317</v>
      </c>
      <c r="D85" s="328"/>
      <c r="E85" s="328"/>
      <c r="F85" s="329" t="s">
        <v>1308</v>
      </c>
      <c r="G85" s="328"/>
      <c r="H85" s="328" t="s">
        <v>1318</v>
      </c>
      <c r="I85" s="328" t="s">
        <v>1304</v>
      </c>
      <c r="J85" s="328">
        <v>20</v>
      </c>
      <c r="K85" s="316"/>
    </row>
    <row r="86" s="1" customFormat="1" ht="15" customHeight="1">
      <c r="B86" s="327"/>
      <c r="C86" s="328" t="s">
        <v>1319</v>
      </c>
      <c r="D86" s="328"/>
      <c r="E86" s="328"/>
      <c r="F86" s="329" t="s">
        <v>1308</v>
      </c>
      <c r="G86" s="328"/>
      <c r="H86" s="328" t="s">
        <v>1320</v>
      </c>
      <c r="I86" s="328" t="s">
        <v>1304</v>
      </c>
      <c r="J86" s="328">
        <v>20</v>
      </c>
      <c r="K86" s="316"/>
    </row>
    <row r="87" s="1" customFormat="1" ht="15" customHeight="1">
      <c r="B87" s="327"/>
      <c r="C87" s="302" t="s">
        <v>1321</v>
      </c>
      <c r="D87" s="302"/>
      <c r="E87" s="302"/>
      <c r="F87" s="325" t="s">
        <v>1308</v>
      </c>
      <c r="G87" s="326"/>
      <c r="H87" s="302" t="s">
        <v>1322</v>
      </c>
      <c r="I87" s="302" t="s">
        <v>1304</v>
      </c>
      <c r="J87" s="302">
        <v>50</v>
      </c>
      <c r="K87" s="316"/>
    </row>
    <row r="88" s="1" customFormat="1" ht="15" customHeight="1">
      <c r="B88" s="327"/>
      <c r="C88" s="302" t="s">
        <v>1323</v>
      </c>
      <c r="D88" s="302"/>
      <c r="E88" s="302"/>
      <c r="F88" s="325" t="s">
        <v>1308</v>
      </c>
      <c r="G88" s="326"/>
      <c r="H88" s="302" t="s">
        <v>1324</v>
      </c>
      <c r="I88" s="302" t="s">
        <v>1304</v>
      </c>
      <c r="J88" s="302">
        <v>20</v>
      </c>
      <c r="K88" s="316"/>
    </row>
    <row r="89" s="1" customFormat="1" ht="15" customHeight="1">
      <c r="B89" s="327"/>
      <c r="C89" s="302" t="s">
        <v>1325</v>
      </c>
      <c r="D89" s="302"/>
      <c r="E89" s="302"/>
      <c r="F89" s="325" t="s">
        <v>1308</v>
      </c>
      <c r="G89" s="326"/>
      <c r="H89" s="302" t="s">
        <v>1326</v>
      </c>
      <c r="I89" s="302" t="s">
        <v>1304</v>
      </c>
      <c r="J89" s="302">
        <v>20</v>
      </c>
      <c r="K89" s="316"/>
    </row>
    <row r="90" s="1" customFormat="1" ht="15" customHeight="1">
      <c r="B90" s="327"/>
      <c r="C90" s="302" t="s">
        <v>1327</v>
      </c>
      <c r="D90" s="302"/>
      <c r="E90" s="302"/>
      <c r="F90" s="325" t="s">
        <v>1308</v>
      </c>
      <c r="G90" s="326"/>
      <c r="H90" s="302" t="s">
        <v>1328</v>
      </c>
      <c r="I90" s="302" t="s">
        <v>1304</v>
      </c>
      <c r="J90" s="302">
        <v>50</v>
      </c>
      <c r="K90" s="316"/>
    </row>
    <row r="91" s="1" customFormat="1" ht="15" customHeight="1">
      <c r="B91" s="327"/>
      <c r="C91" s="302" t="s">
        <v>1329</v>
      </c>
      <c r="D91" s="302"/>
      <c r="E91" s="302"/>
      <c r="F91" s="325" t="s">
        <v>1308</v>
      </c>
      <c r="G91" s="326"/>
      <c r="H91" s="302" t="s">
        <v>1329</v>
      </c>
      <c r="I91" s="302" t="s">
        <v>1304</v>
      </c>
      <c r="J91" s="302">
        <v>50</v>
      </c>
      <c r="K91" s="316"/>
    </row>
    <row r="92" s="1" customFormat="1" ht="15" customHeight="1">
      <c r="B92" s="327"/>
      <c r="C92" s="302" t="s">
        <v>1330</v>
      </c>
      <c r="D92" s="302"/>
      <c r="E92" s="302"/>
      <c r="F92" s="325" t="s">
        <v>1308</v>
      </c>
      <c r="G92" s="326"/>
      <c r="H92" s="302" t="s">
        <v>1331</v>
      </c>
      <c r="I92" s="302" t="s">
        <v>1304</v>
      </c>
      <c r="J92" s="302">
        <v>255</v>
      </c>
      <c r="K92" s="316"/>
    </row>
    <row r="93" s="1" customFormat="1" ht="15" customHeight="1">
      <c r="B93" s="327"/>
      <c r="C93" s="302" t="s">
        <v>1332</v>
      </c>
      <c r="D93" s="302"/>
      <c r="E93" s="302"/>
      <c r="F93" s="325" t="s">
        <v>1302</v>
      </c>
      <c r="G93" s="326"/>
      <c r="H93" s="302" t="s">
        <v>1333</v>
      </c>
      <c r="I93" s="302" t="s">
        <v>1334</v>
      </c>
      <c r="J93" s="302"/>
      <c r="K93" s="316"/>
    </row>
    <row r="94" s="1" customFormat="1" ht="15" customHeight="1">
      <c r="B94" s="327"/>
      <c r="C94" s="302" t="s">
        <v>1335</v>
      </c>
      <c r="D94" s="302"/>
      <c r="E94" s="302"/>
      <c r="F94" s="325" t="s">
        <v>1302</v>
      </c>
      <c r="G94" s="326"/>
      <c r="H94" s="302" t="s">
        <v>1336</v>
      </c>
      <c r="I94" s="302" t="s">
        <v>1337</v>
      </c>
      <c r="J94" s="302"/>
      <c r="K94" s="316"/>
    </row>
    <row r="95" s="1" customFormat="1" ht="15" customHeight="1">
      <c r="B95" s="327"/>
      <c r="C95" s="302" t="s">
        <v>1338</v>
      </c>
      <c r="D95" s="302"/>
      <c r="E95" s="302"/>
      <c r="F95" s="325" t="s">
        <v>1302</v>
      </c>
      <c r="G95" s="326"/>
      <c r="H95" s="302" t="s">
        <v>1338</v>
      </c>
      <c r="I95" s="302" t="s">
        <v>1337</v>
      </c>
      <c r="J95" s="302"/>
      <c r="K95" s="316"/>
    </row>
    <row r="96" s="1" customFormat="1" ht="15" customHeight="1">
      <c r="B96" s="327"/>
      <c r="C96" s="302" t="s">
        <v>38</v>
      </c>
      <c r="D96" s="302"/>
      <c r="E96" s="302"/>
      <c r="F96" s="325" t="s">
        <v>1302</v>
      </c>
      <c r="G96" s="326"/>
      <c r="H96" s="302" t="s">
        <v>1339</v>
      </c>
      <c r="I96" s="302" t="s">
        <v>1337</v>
      </c>
      <c r="J96" s="302"/>
      <c r="K96" s="316"/>
    </row>
    <row r="97" s="1" customFormat="1" ht="15" customHeight="1">
      <c r="B97" s="327"/>
      <c r="C97" s="302" t="s">
        <v>48</v>
      </c>
      <c r="D97" s="302"/>
      <c r="E97" s="302"/>
      <c r="F97" s="325" t="s">
        <v>1302</v>
      </c>
      <c r="G97" s="326"/>
      <c r="H97" s="302" t="s">
        <v>1340</v>
      </c>
      <c r="I97" s="302" t="s">
        <v>1337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1341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1296</v>
      </c>
      <c r="D103" s="317"/>
      <c r="E103" s="317"/>
      <c r="F103" s="317" t="s">
        <v>1297</v>
      </c>
      <c r="G103" s="318"/>
      <c r="H103" s="317" t="s">
        <v>54</v>
      </c>
      <c r="I103" s="317" t="s">
        <v>57</v>
      </c>
      <c r="J103" s="317" t="s">
        <v>1298</v>
      </c>
      <c r="K103" s="316"/>
    </row>
    <row r="104" s="1" customFormat="1" ht="17.25" customHeight="1">
      <c r="B104" s="314"/>
      <c r="C104" s="319" t="s">
        <v>1299</v>
      </c>
      <c r="D104" s="319"/>
      <c r="E104" s="319"/>
      <c r="F104" s="320" t="s">
        <v>1300</v>
      </c>
      <c r="G104" s="321"/>
      <c r="H104" s="319"/>
      <c r="I104" s="319"/>
      <c r="J104" s="319" t="s">
        <v>1301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53</v>
      </c>
      <c r="D106" s="324"/>
      <c r="E106" s="324"/>
      <c r="F106" s="325" t="s">
        <v>1302</v>
      </c>
      <c r="G106" s="302"/>
      <c r="H106" s="302" t="s">
        <v>1342</v>
      </c>
      <c r="I106" s="302" t="s">
        <v>1304</v>
      </c>
      <c r="J106" s="302">
        <v>20</v>
      </c>
      <c r="K106" s="316"/>
    </row>
    <row r="107" s="1" customFormat="1" ht="15" customHeight="1">
      <c r="B107" s="314"/>
      <c r="C107" s="302" t="s">
        <v>1305</v>
      </c>
      <c r="D107" s="302"/>
      <c r="E107" s="302"/>
      <c r="F107" s="325" t="s">
        <v>1302</v>
      </c>
      <c r="G107" s="302"/>
      <c r="H107" s="302" t="s">
        <v>1342</v>
      </c>
      <c r="I107" s="302" t="s">
        <v>1304</v>
      </c>
      <c r="J107" s="302">
        <v>120</v>
      </c>
      <c r="K107" s="316"/>
    </row>
    <row r="108" s="1" customFormat="1" ht="15" customHeight="1">
      <c r="B108" s="327"/>
      <c r="C108" s="302" t="s">
        <v>1307</v>
      </c>
      <c r="D108" s="302"/>
      <c r="E108" s="302"/>
      <c r="F108" s="325" t="s">
        <v>1308</v>
      </c>
      <c r="G108" s="302"/>
      <c r="H108" s="302" t="s">
        <v>1342</v>
      </c>
      <c r="I108" s="302" t="s">
        <v>1304</v>
      </c>
      <c r="J108" s="302">
        <v>50</v>
      </c>
      <c r="K108" s="316"/>
    </row>
    <row r="109" s="1" customFormat="1" ht="15" customHeight="1">
      <c r="B109" s="327"/>
      <c r="C109" s="302" t="s">
        <v>1310</v>
      </c>
      <c r="D109" s="302"/>
      <c r="E109" s="302"/>
      <c r="F109" s="325" t="s">
        <v>1302</v>
      </c>
      <c r="G109" s="302"/>
      <c r="H109" s="302" t="s">
        <v>1342</v>
      </c>
      <c r="I109" s="302" t="s">
        <v>1312</v>
      </c>
      <c r="J109" s="302"/>
      <c r="K109" s="316"/>
    </row>
    <row r="110" s="1" customFormat="1" ht="15" customHeight="1">
      <c r="B110" s="327"/>
      <c r="C110" s="302" t="s">
        <v>1321</v>
      </c>
      <c r="D110" s="302"/>
      <c r="E110" s="302"/>
      <c r="F110" s="325" t="s">
        <v>1308</v>
      </c>
      <c r="G110" s="302"/>
      <c r="H110" s="302" t="s">
        <v>1342</v>
      </c>
      <c r="I110" s="302" t="s">
        <v>1304</v>
      </c>
      <c r="J110" s="302">
        <v>50</v>
      </c>
      <c r="K110" s="316"/>
    </row>
    <row r="111" s="1" customFormat="1" ht="15" customHeight="1">
      <c r="B111" s="327"/>
      <c r="C111" s="302" t="s">
        <v>1329</v>
      </c>
      <c r="D111" s="302"/>
      <c r="E111" s="302"/>
      <c r="F111" s="325" t="s">
        <v>1308</v>
      </c>
      <c r="G111" s="302"/>
      <c r="H111" s="302" t="s">
        <v>1342</v>
      </c>
      <c r="I111" s="302" t="s">
        <v>1304</v>
      </c>
      <c r="J111" s="302">
        <v>50</v>
      </c>
      <c r="K111" s="316"/>
    </row>
    <row r="112" s="1" customFormat="1" ht="15" customHeight="1">
      <c r="B112" s="327"/>
      <c r="C112" s="302" t="s">
        <v>1327</v>
      </c>
      <c r="D112" s="302"/>
      <c r="E112" s="302"/>
      <c r="F112" s="325" t="s">
        <v>1308</v>
      </c>
      <c r="G112" s="302"/>
      <c r="H112" s="302" t="s">
        <v>1342</v>
      </c>
      <c r="I112" s="302" t="s">
        <v>1304</v>
      </c>
      <c r="J112" s="302">
        <v>50</v>
      </c>
      <c r="K112" s="316"/>
    </row>
    <row r="113" s="1" customFormat="1" ht="15" customHeight="1">
      <c r="B113" s="327"/>
      <c r="C113" s="302" t="s">
        <v>53</v>
      </c>
      <c r="D113" s="302"/>
      <c r="E113" s="302"/>
      <c r="F113" s="325" t="s">
        <v>1302</v>
      </c>
      <c r="G113" s="302"/>
      <c r="H113" s="302" t="s">
        <v>1343</v>
      </c>
      <c r="I113" s="302" t="s">
        <v>1304</v>
      </c>
      <c r="J113" s="302">
        <v>20</v>
      </c>
      <c r="K113" s="316"/>
    </row>
    <row r="114" s="1" customFormat="1" ht="15" customHeight="1">
      <c r="B114" s="327"/>
      <c r="C114" s="302" t="s">
        <v>1344</v>
      </c>
      <c r="D114" s="302"/>
      <c r="E114" s="302"/>
      <c r="F114" s="325" t="s">
        <v>1302</v>
      </c>
      <c r="G114" s="302"/>
      <c r="H114" s="302" t="s">
        <v>1345</v>
      </c>
      <c r="I114" s="302" t="s">
        <v>1304</v>
      </c>
      <c r="J114" s="302">
        <v>120</v>
      </c>
      <c r="K114" s="316"/>
    </row>
    <row r="115" s="1" customFormat="1" ht="15" customHeight="1">
      <c r="B115" s="327"/>
      <c r="C115" s="302" t="s">
        <v>38</v>
      </c>
      <c r="D115" s="302"/>
      <c r="E115" s="302"/>
      <c r="F115" s="325" t="s">
        <v>1302</v>
      </c>
      <c r="G115" s="302"/>
      <c r="H115" s="302" t="s">
        <v>1346</v>
      </c>
      <c r="I115" s="302" t="s">
        <v>1337</v>
      </c>
      <c r="J115" s="302"/>
      <c r="K115" s="316"/>
    </row>
    <row r="116" s="1" customFormat="1" ht="15" customHeight="1">
      <c r="B116" s="327"/>
      <c r="C116" s="302" t="s">
        <v>48</v>
      </c>
      <c r="D116" s="302"/>
      <c r="E116" s="302"/>
      <c r="F116" s="325" t="s">
        <v>1302</v>
      </c>
      <c r="G116" s="302"/>
      <c r="H116" s="302" t="s">
        <v>1347</v>
      </c>
      <c r="I116" s="302" t="s">
        <v>1337</v>
      </c>
      <c r="J116" s="302"/>
      <c r="K116" s="316"/>
    </row>
    <row r="117" s="1" customFormat="1" ht="15" customHeight="1">
      <c r="B117" s="327"/>
      <c r="C117" s="302" t="s">
        <v>57</v>
      </c>
      <c r="D117" s="302"/>
      <c r="E117" s="302"/>
      <c r="F117" s="325" t="s">
        <v>1302</v>
      </c>
      <c r="G117" s="302"/>
      <c r="H117" s="302" t="s">
        <v>1348</v>
      </c>
      <c r="I117" s="302" t="s">
        <v>1349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1350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1296</v>
      </c>
      <c r="D123" s="317"/>
      <c r="E123" s="317"/>
      <c r="F123" s="317" t="s">
        <v>1297</v>
      </c>
      <c r="G123" s="318"/>
      <c r="H123" s="317" t="s">
        <v>54</v>
      </c>
      <c r="I123" s="317" t="s">
        <v>57</v>
      </c>
      <c r="J123" s="317" t="s">
        <v>1298</v>
      </c>
      <c r="K123" s="346"/>
    </row>
    <row r="124" s="1" customFormat="1" ht="17.25" customHeight="1">
      <c r="B124" s="345"/>
      <c r="C124" s="319" t="s">
        <v>1299</v>
      </c>
      <c r="D124" s="319"/>
      <c r="E124" s="319"/>
      <c r="F124" s="320" t="s">
        <v>1300</v>
      </c>
      <c r="G124" s="321"/>
      <c r="H124" s="319"/>
      <c r="I124" s="319"/>
      <c r="J124" s="319" t="s">
        <v>1301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1305</v>
      </c>
      <c r="D126" s="324"/>
      <c r="E126" s="324"/>
      <c r="F126" s="325" t="s">
        <v>1302</v>
      </c>
      <c r="G126" s="302"/>
      <c r="H126" s="302" t="s">
        <v>1342</v>
      </c>
      <c r="I126" s="302" t="s">
        <v>1304</v>
      </c>
      <c r="J126" s="302">
        <v>120</v>
      </c>
      <c r="K126" s="350"/>
    </row>
    <row r="127" s="1" customFormat="1" ht="15" customHeight="1">
      <c r="B127" s="347"/>
      <c r="C127" s="302" t="s">
        <v>1351</v>
      </c>
      <c r="D127" s="302"/>
      <c r="E127" s="302"/>
      <c r="F127" s="325" t="s">
        <v>1302</v>
      </c>
      <c r="G127" s="302"/>
      <c r="H127" s="302" t="s">
        <v>1352</v>
      </c>
      <c r="I127" s="302" t="s">
        <v>1304</v>
      </c>
      <c r="J127" s="302" t="s">
        <v>1353</v>
      </c>
      <c r="K127" s="350"/>
    </row>
    <row r="128" s="1" customFormat="1" ht="15" customHeight="1">
      <c r="B128" s="347"/>
      <c r="C128" s="302" t="s">
        <v>1250</v>
      </c>
      <c r="D128" s="302"/>
      <c r="E128" s="302"/>
      <c r="F128" s="325" t="s">
        <v>1302</v>
      </c>
      <c r="G128" s="302"/>
      <c r="H128" s="302" t="s">
        <v>1354</v>
      </c>
      <c r="I128" s="302" t="s">
        <v>1304</v>
      </c>
      <c r="J128" s="302" t="s">
        <v>1353</v>
      </c>
      <c r="K128" s="350"/>
    </row>
    <row r="129" s="1" customFormat="1" ht="15" customHeight="1">
      <c r="B129" s="347"/>
      <c r="C129" s="302" t="s">
        <v>1313</v>
      </c>
      <c r="D129" s="302"/>
      <c r="E129" s="302"/>
      <c r="F129" s="325" t="s">
        <v>1308</v>
      </c>
      <c r="G129" s="302"/>
      <c r="H129" s="302" t="s">
        <v>1314</v>
      </c>
      <c r="I129" s="302" t="s">
        <v>1304</v>
      </c>
      <c r="J129" s="302">
        <v>15</v>
      </c>
      <c r="K129" s="350"/>
    </row>
    <row r="130" s="1" customFormat="1" ht="15" customHeight="1">
      <c r="B130" s="347"/>
      <c r="C130" s="328" t="s">
        <v>1315</v>
      </c>
      <c r="D130" s="328"/>
      <c r="E130" s="328"/>
      <c r="F130" s="329" t="s">
        <v>1308</v>
      </c>
      <c r="G130" s="328"/>
      <c r="H130" s="328" t="s">
        <v>1316</v>
      </c>
      <c r="I130" s="328" t="s">
        <v>1304</v>
      </c>
      <c r="J130" s="328">
        <v>15</v>
      </c>
      <c r="K130" s="350"/>
    </row>
    <row r="131" s="1" customFormat="1" ht="15" customHeight="1">
      <c r="B131" s="347"/>
      <c r="C131" s="328" t="s">
        <v>1317</v>
      </c>
      <c r="D131" s="328"/>
      <c r="E131" s="328"/>
      <c r="F131" s="329" t="s">
        <v>1308</v>
      </c>
      <c r="G131" s="328"/>
      <c r="H131" s="328" t="s">
        <v>1318</v>
      </c>
      <c r="I131" s="328" t="s">
        <v>1304</v>
      </c>
      <c r="J131" s="328">
        <v>20</v>
      </c>
      <c r="K131" s="350"/>
    </row>
    <row r="132" s="1" customFormat="1" ht="15" customHeight="1">
      <c r="B132" s="347"/>
      <c r="C132" s="328" t="s">
        <v>1319</v>
      </c>
      <c r="D132" s="328"/>
      <c r="E132" s="328"/>
      <c r="F132" s="329" t="s">
        <v>1308</v>
      </c>
      <c r="G132" s="328"/>
      <c r="H132" s="328" t="s">
        <v>1320</v>
      </c>
      <c r="I132" s="328" t="s">
        <v>1304</v>
      </c>
      <c r="J132" s="328">
        <v>20</v>
      </c>
      <c r="K132" s="350"/>
    </row>
    <row r="133" s="1" customFormat="1" ht="15" customHeight="1">
      <c r="B133" s="347"/>
      <c r="C133" s="302" t="s">
        <v>1307</v>
      </c>
      <c r="D133" s="302"/>
      <c r="E133" s="302"/>
      <c r="F133" s="325" t="s">
        <v>1308</v>
      </c>
      <c r="G133" s="302"/>
      <c r="H133" s="302" t="s">
        <v>1342</v>
      </c>
      <c r="I133" s="302" t="s">
        <v>1304</v>
      </c>
      <c r="J133" s="302">
        <v>50</v>
      </c>
      <c r="K133" s="350"/>
    </row>
    <row r="134" s="1" customFormat="1" ht="15" customHeight="1">
      <c r="B134" s="347"/>
      <c r="C134" s="302" t="s">
        <v>1321</v>
      </c>
      <c r="D134" s="302"/>
      <c r="E134" s="302"/>
      <c r="F134" s="325" t="s">
        <v>1308</v>
      </c>
      <c r="G134" s="302"/>
      <c r="H134" s="302" t="s">
        <v>1342</v>
      </c>
      <c r="I134" s="302" t="s">
        <v>1304</v>
      </c>
      <c r="J134" s="302">
        <v>50</v>
      </c>
      <c r="K134" s="350"/>
    </row>
    <row r="135" s="1" customFormat="1" ht="15" customHeight="1">
      <c r="B135" s="347"/>
      <c r="C135" s="302" t="s">
        <v>1327</v>
      </c>
      <c r="D135" s="302"/>
      <c r="E135" s="302"/>
      <c r="F135" s="325" t="s">
        <v>1308</v>
      </c>
      <c r="G135" s="302"/>
      <c r="H135" s="302" t="s">
        <v>1342</v>
      </c>
      <c r="I135" s="302" t="s">
        <v>1304</v>
      </c>
      <c r="J135" s="302">
        <v>50</v>
      </c>
      <c r="K135" s="350"/>
    </row>
    <row r="136" s="1" customFormat="1" ht="15" customHeight="1">
      <c r="B136" s="347"/>
      <c r="C136" s="302" t="s">
        <v>1329</v>
      </c>
      <c r="D136" s="302"/>
      <c r="E136" s="302"/>
      <c r="F136" s="325" t="s">
        <v>1308</v>
      </c>
      <c r="G136" s="302"/>
      <c r="H136" s="302" t="s">
        <v>1342</v>
      </c>
      <c r="I136" s="302" t="s">
        <v>1304</v>
      </c>
      <c r="J136" s="302">
        <v>50</v>
      </c>
      <c r="K136" s="350"/>
    </row>
    <row r="137" s="1" customFormat="1" ht="15" customHeight="1">
      <c r="B137" s="347"/>
      <c r="C137" s="302" t="s">
        <v>1330</v>
      </c>
      <c r="D137" s="302"/>
      <c r="E137" s="302"/>
      <c r="F137" s="325" t="s">
        <v>1308</v>
      </c>
      <c r="G137" s="302"/>
      <c r="H137" s="302" t="s">
        <v>1355</v>
      </c>
      <c r="I137" s="302" t="s">
        <v>1304</v>
      </c>
      <c r="J137" s="302">
        <v>255</v>
      </c>
      <c r="K137" s="350"/>
    </row>
    <row r="138" s="1" customFormat="1" ht="15" customHeight="1">
      <c r="B138" s="347"/>
      <c r="C138" s="302" t="s">
        <v>1332</v>
      </c>
      <c r="D138" s="302"/>
      <c r="E138" s="302"/>
      <c r="F138" s="325" t="s">
        <v>1302</v>
      </c>
      <c r="G138" s="302"/>
      <c r="H138" s="302" t="s">
        <v>1356</v>
      </c>
      <c r="I138" s="302" t="s">
        <v>1334</v>
      </c>
      <c r="J138" s="302"/>
      <c r="K138" s="350"/>
    </row>
    <row r="139" s="1" customFormat="1" ht="15" customHeight="1">
      <c r="B139" s="347"/>
      <c r="C139" s="302" t="s">
        <v>1335</v>
      </c>
      <c r="D139" s="302"/>
      <c r="E139" s="302"/>
      <c r="F139" s="325" t="s">
        <v>1302</v>
      </c>
      <c r="G139" s="302"/>
      <c r="H139" s="302" t="s">
        <v>1357</v>
      </c>
      <c r="I139" s="302" t="s">
        <v>1337</v>
      </c>
      <c r="J139" s="302"/>
      <c r="K139" s="350"/>
    </row>
    <row r="140" s="1" customFormat="1" ht="15" customHeight="1">
      <c r="B140" s="347"/>
      <c r="C140" s="302" t="s">
        <v>1338</v>
      </c>
      <c r="D140" s="302"/>
      <c r="E140" s="302"/>
      <c r="F140" s="325" t="s">
        <v>1302</v>
      </c>
      <c r="G140" s="302"/>
      <c r="H140" s="302" t="s">
        <v>1338</v>
      </c>
      <c r="I140" s="302" t="s">
        <v>1337</v>
      </c>
      <c r="J140" s="302"/>
      <c r="K140" s="350"/>
    </row>
    <row r="141" s="1" customFormat="1" ht="15" customHeight="1">
      <c r="B141" s="347"/>
      <c r="C141" s="302" t="s">
        <v>38</v>
      </c>
      <c r="D141" s="302"/>
      <c r="E141" s="302"/>
      <c r="F141" s="325" t="s">
        <v>1302</v>
      </c>
      <c r="G141" s="302"/>
      <c r="H141" s="302" t="s">
        <v>1358</v>
      </c>
      <c r="I141" s="302" t="s">
        <v>1337</v>
      </c>
      <c r="J141" s="302"/>
      <c r="K141" s="350"/>
    </row>
    <row r="142" s="1" customFormat="1" ht="15" customHeight="1">
      <c r="B142" s="347"/>
      <c r="C142" s="302" t="s">
        <v>1359</v>
      </c>
      <c r="D142" s="302"/>
      <c r="E142" s="302"/>
      <c r="F142" s="325" t="s">
        <v>1302</v>
      </c>
      <c r="G142" s="302"/>
      <c r="H142" s="302" t="s">
        <v>1360</v>
      </c>
      <c r="I142" s="302" t="s">
        <v>1337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1361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1296</v>
      </c>
      <c r="D148" s="317"/>
      <c r="E148" s="317"/>
      <c r="F148" s="317" t="s">
        <v>1297</v>
      </c>
      <c r="G148" s="318"/>
      <c r="H148" s="317" t="s">
        <v>54</v>
      </c>
      <c r="I148" s="317" t="s">
        <v>57</v>
      </c>
      <c r="J148" s="317" t="s">
        <v>1298</v>
      </c>
      <c r="K148" s="316"/>
    </row>
    <row r="149" s="1" customFormat="1" ht="17.25" customHeight="1">
      <c r="B149" s="314"/>
      <c r="C149" s="319" t="s">
        <v>1299</v>
      </c>
      <c r="D149" s="319"/>
      <c r="E149" s="319"/>
      <c r="F149" s="320" t="s">
        <v>1300</v>
      </c>
      <c r="G149" s="321"/>
      <c r="H149" s="319"/>
      <c r="I149" s="319"/>
      <c r="J149" s="319" t="s">
        <v>1301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1305</v>
      </c>
      <c r="D151" s="302"/>
      <c r="E151" s="302"/>
      <c r="F151" s="355" t="s">
        <v>1302</v>
      </c>
      <c r="G151" s="302"/>
      <c r="H151" s="354" t="s">
        <v>1342</v>
      </c>
      <c r="I151" s="354" t="s">
        <v>1304</v>
      </c>
      <c r="J151" s="354">
        <v>120</v>
      </c>
      <c r="K151" s="350"/>
    </row>
    <row r="152" s="1" customFormat="1" ht="15" customHeight="1">
      <c r="B152" s="327"/>
      <c r="C152" s="354" t="s">
        <v>1351</v>
      </c>
      <c r="D152" s="302"/>
      <c r="E152" s="302"/>
      <c r="F152" s="355" t="s">
        <v>1302</v>
      </c>
      <c r="G152" s="302"/>
      <c r="H152" s="354" t="s">
        <v>1362</v>
      </c>
      <c r="I152" s="354" t="s">
        <v>1304</v>
      </c>
      <c r="J152" s="354" t="s">
        <v>1353</v>
      </c>
      <c r="K152" s="350"/>
    </row>
    <row r="153" s="1" customFormat="1" ht="15" customHeight="1">
      <c r="B153" s="327"/>
      <c r="C153" s="354" t="s">
        <v>1250</v>
      </c>
      <c r="D153" s="302"/>
      <c r="E153" s="302"/>
      <c r="F153" s="355" t="s">
        <v>1302</v>
      </c>
      <c r="G153" s="302"/>
      <c r="H153" s="354" t="s">
        <v>1363</v>
      </c>
      <c r="I153" s="354" t="s">
        <v>1304</v>
      </c>
      <c r="J153" s="354" t="s">
        <v>1353</v>
      </c>
      <c r="K153" s="350"/>
    </row>
    <row r="154" s="1" customFormat="1" ht="15" customHeight="1">
      <c r="B154" s="327"/>
      <c r="C154" s="354" t="s">
        <v>1307</v>
      </c>
      <c r="D154" s="302"/>
      <c r="E154" s="302"/>
      <c r="F154" s="355" t="s">
        <v>1308</v>
      </c>
      <c r="G154" s="302"/>
      <c r="H154" s="354" t="s">
        <v>1342</v>
      </c>
      <c r="I154" s="354" t="s">
        <v>1304</v>
      </c>
      <c r="J154" s="354">
        <v>50</v>
      </c>
      <c r="K154" s="350"/>
    </row>
    <row r="155" s="1" customFormat="1" ht="15" customHeight="1">
      <c r="B155" s="327"/>
      <c r="C155" s="354" t="s">
        <v>1310</v>
      </c>
      <c r="D155" s="302"/>
      <c r="E155" s="302"/>
      <c r="F155" s="355" t="s">
        <v>1302</v>
      </c>
      <c r="G155" s="302"/>
      <c r="H155" s="354" t="s">
        <v>1342</v>
      </c>
      <c r="I155" s="354" t="s">
        <v>1312</v>
      </c>
      <c r="J155" s="354"/>
      <c r="K155" s="350"/>
    </row>
    <row r="156" s="1" customFormat="1" ht="15" customHeight="1">
      <c r="B156" s="327"/>
      <c r="C156" s="354" t="s">
        <v>1321</v>
      </c>
      <c r="D156" s="302"/>
      <c r="E156" s="302"/>
      <c r="F156" s="355" t="s">
        <v>1308</v>
      </c>
      <c r="G156" s="302"/>
      <c r="H156" s="354" t="s">
        <v>1342</v>
      </c>
      <c r="I156" s="354" t="s">
        <v>1304</v>
      </c>
      <c r="J156" s="354">
        <v>50</v>
      </c>
      <c r="K156" s="350"/>
    </row>
    <row r="157" s="1" customFormat="1" ht="15" customHeight="1">
      <c r="B157" s="327"/>
      <c r="C157" s="354" t="s">
        <v>1329</v>
      </c>
      <c r="D157" s="302"/>
      <c r="E157" s="302"/>
      <c r="F157" s="355" t="s">
        <v>1308</v>
      </c>
      <c r="G157" s="302"/>
      <c r="H157" s="354" t="s">
        <v>1342</v>
      </c>
      <c r="I157" s="354" t="s">
        <v>1304</v>
      </c>
      <c r="J157" s="354">
        <v>50</v>
      </c>
      <c r="K157" s="350"/>
    </row>
    <row r="158" s="1" customFormat="1" ht="15" customHeight="1">
      <c r="B158" s="327"/>
      <c r="C158" s="354" t="s">
        <v>1327</v>
      </c>
      <c r="D158" s="302"/>
      <c r="E158" s="302"/>
      <c r="F158" s="355" t="s">
        <v>1308</v>
      </c>
      <c r="G158" s="302"/>
      <c r="H158" s="354" t="s">
        <v>1342</v>
      </c>
      <c r="I158" s="354" t="s">
        <v>1304</v>
      </c>
      <c r="J158" s="354">
        <v>50</v>
      </c>
      <c r="K158" s="350"/>
    </row>
    <row r="159" s="1" customFormat="1" ht="15" customHeight="1">
      <c r="B159" s="327"/>
      <c r="C159" s="354" t="s">
        <v>90</v>
      </c>
      <c r="D159" s="302"/>
      <c r="E159" s="302"/>
      <c r="F159" s="355" t="s">
        <v>1302</v>
      </c>
      <c r="G159" s="302"/>
      <c r="H159" s="354" t="s">
        <v>1364</v>
      </c>
      <c r="I159" s="354" t="s">
        <v>1304</v>
      </c>
      <c r="J159" s="354" t="s">
        <v>1365</v>
      </c>
      <c r="K159" s="350"/>
    </row>
    <row r="160" s="1" customFormat="1" ht="15" customHeight="1">
      <c r="B160" s="327"/>
      <c r="C160" s="354" t="s">
        <v>1366</v>
      </c>
      <c r="D160" s="302"/>
      <c r="E160" s="302"/>
      <c r="F160" s="355" t="s">
        <v>1302</v>
      </c>
      <c r="G160" s="302"/>
      <c r="H160" s="354" t="s">
        <v>1367</v>
      </c>
      <c r="I160" s="354" t="s">
        <v>1337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1368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1296</v>
      </c>
      <c r="D166" s="317"/>
      <c r="E166" s="317"/>
      <c r="F166" s="317" t="s">
        <v>1297</v>
      </c>
      <c r="G166" s="359"/>
      <c r="H166" s="360" t="s">
        <v>54</v>
      </c>
      <c r="I166" s="360" t="s">
        <v>57</v>
      </c>
      <c r="J166" s="317" t="s">
        <v>1298</v>
      </c>
      <c r="K166" s="294"/>
    </row>
    <row r="167" s="1" customFormat="1" ht="17.25" customHeight="1">
      <c r="B167" s="295"/>
      <c r="C167" s="319" t="s">
        <v>1299</v>
      </c>
      <c r="D167" s="319"/>
      <c r="E167" s="319"/>
      <c r="F167" s="320" t="s">
        <v>1300</v>
      </c>
      <c r="G167" s="361"/>
      <c r="H167" s="362"/>
      <c r="I167" s="362"/>
      <c r="J167" s="319" t="s">
        <v>1301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1305</v>
      </c>
      <c r="D169" s="302"/>
      <c r="E169" s="302"/>
      <c r="F169" s="325" t="s">
        <v>1302</v>
      </c>
      <c r="G169" s="302"/>
      <c r="H169" s="302" t="s">
        <v>1342</v>
      </c>
      <c r="I169" s="302" t="s">
        <v>1304</v>
      </c>
      <c r="J169" s="302">
        <v>120</v>
      </c>
      <c r="K169" s="350"/>
    </row>
    <row r="170" s="1" customFormat="1" ht="15" customHeight="1">
      <c r="B170" s="327"/>
      <c r="C170" s="302" t="s">
        <v>1351</v>
      </c>
      <c r="D170" s="302"/>
      <c r="E170" s="302"/>
      <c r="F170" s="325" t="s">
        <v>1302</v>
      </c>
      <c r="G170" s="302"/>
      <c r="H170" s="302" t="s">
        <v>1352</v>
      </c>
      <c r="I170" s="302" t="s">
        <v>1304</v>
      </c>
      <c r="J170" s="302" t="s">
        <v>1353</v>
      </c>
      <c r="K170" s="350"/>
    </row>
    <row r="171" s="1" customFormat="1" ht="15" customHeight="1">
      <c r="B171" s="327"/>
      <c r="C171" s="302" t="s">
        <v>1250</v>
      </c>
      <c r="D171" s="302"/>
      <c r="E171" s="302"/>
      <c r="F171" s="325" t="s">
        <v>1302</v>
      </c>
      <c r="G171" s="302"/>
      <c r="H171" s="302" t="s">
        <v>1369</v>
      </c>
      <c r="I171" s="302" t="s">
        <v>1304</v>
      </c>
      <c r="J171" s="302" t="s">
        <v>1353</v>
      </c>
      <c r="K171" s="350"/>
    </row>
    <row r="172" s="1" customFormat="1" ht="15" customHeight="1">
      <c r="B172" s="327"/>
      <c r="C172" s="302" t="s">
        <v>1307</v>
      </c>
      <c r="D172" s="302"/>
      <c r="E172" s="302"/>
      <c r="F172" s="325" t="s">
        <v>1308</v>
      </c>
      <c r="G172" s="302"/>
      <c r="H172" s="302" t="s">
        <v>1369</v>
      </c>
      <c r="I172" s="302" t="s">
        <v>1304</v>
      </c>
      <c r="J172" s="302">
        <v>50</v>
      </c>
      <c r="K172" s="350"/>
    </row>
    <row r="173" s="1" customFormat="1" ht="15" customHeight="1">
      <c r="B173" s="327"/>
      <c r="C173" s="302" t="s">
        <v>1310</v>
      </c>
      <c r="D173" s="302"/>
      <c r="E173" s="302"/>
      <c r="F173" s="325" t="s">
        <v>1302</v>
      </c>
      <c r="G173" s="302"/>
      <c r="H173" s="302" t="s">
        <v>1369</v>
      </c>
      <c r="I173" s="302" t="s">
        <v>1312</v>
      </c>
      <c r="J173" s="302"/>
      <c r="K173" s="350"/>
    </row>
    <row r="174" s="1" customFormat="1" ht="15" customHeight="1">
      <c r="B174" s="327"/>
      <c r="C174" s="302" t="s">
        <v>1321</v>
      </c>
      <c r="D174" s="302"/>
      <c r="E174" s="302"/>
      <c r="F174" s="325" t="s">
        <v>1308</v>
      </c>
      <c r="G174" s="302"/>
      <c r="H174" s="302" t="s">
        <v>1369</v>
      </c>
      <c r="I174" s="302" t="s">
        <v>1304</v>
      </c>
      <c r="J174" s="302">
        <v>50</v>
      </c>
      <c r="K174" s="350"/>
    </row>
    <row r="175" s="1" customFormat="1" ht="15" customHeight="1">
      <c r="B175" s="327"/>
      <c r="C175" s="302" t="s">
        <v>1329</v>
      </c>
      <c r="D175" s="302"/>
      <c r="E175" s="302"/>
      <c r="F175" s="325" t="s">
        <v>1308</v>
      </c>
      <c r="G175" s="302"/>
      <c r="H175" s="302" t="s">
        <v>1369</v>
      </c>
      <c r="I175" s="302" t="s">
        <v>1304</v>
      </c>
      <c r="J175" s="302">
        <v>50</v>
      </c>
      <c r="K175" s="350"/>
    </row>
    <row r="176" s="1" customFormat="1" ht="15" customHeight="1">
      <c r="B176" s="327"/>
      <c r="C176" s="302" t="s">
        <v>1327</v>
      </c>
      <c r="D176" s="302"/>
      <c r="E176" s="302"/>
      <c r="F176" s="325" t="s">
        <v>1308</v>
      </c>
      <c r="G176" s="302"/>
      <c r="H176" s="302" t="s">
        <v>1369</v>
      </c>
      <c r="I176" s="302" t="s">
        <v>1304</v>
      </c>
      <c r="J176" s="302">
        <v>50</v>
      </c>
      <c r="K176" s="350"/>
    </row>
    <row r="177" s="1" customFormat="1" ht="15" customHeight="1">
      <c r="B177" s="327"/>
      <c r="C177" s="302" t="s">
        <v>95</v>
      </c>
      <c r="D177" s="302"/>
      <c r="E177" s="302"/>
      <c r="F177" s="325" t="s">
        <v>1302</v>
      </c>
      <c r="G177" s="302"/>
      <c r="H177" s="302" t="s">
        <v>1370</v>
      </c>
      <c r="I177" s="302" t="s">
        <v>1371</v>
      </c>
      <c r="J177" s="302"/>
      <c r="K177" s="350"/>
    </row>
    <row r="178" s="1" customFormat="1" ht="15" customHeight="1">
      <c r="B178" s="327"/>
      <c r="C178" s="302" t="s">
        <v>57</v>
      </c>
      <c r="D178" s="302"/>
      <c r="E178" s="302"/>
      <c r="F178" s="325" t="s">
        <v>1302</v>
      </c>
      <c r="G178" s="302"/>
      <c r="H178" s="302" t="s">
        <v>1372</v>
      </c>
      <c r="I178" s="302" t="s">
        <v>1373</v>
      </c>
      <c r="J178" s="302">
        <v>1</v>
      </c>
      <c r="K178" s="350"/>
    </row>
    <row r="179" s="1" customFormat="1" ht="15" customHeight="1">
      <c r="B179" s="327"/>
      <c r="C179" s="302" t="s">
        <v>53</v>
      </c>
      <c r="D179" s="302"/>
      <c r="E179" s="302"/>
      <c r="F179" s="325" t="s">
        <v>1302</v>
      </c>
      <c r="G179" s="302"/>
      <c r="H179" s="302" t="s">
        <v>1374</v>
      </c>
      <c r="I179" s="302" t="s">
        <v>1304</v>
      </c>
      <c r="J179" s="302">
        <v>20</v>
      </c>
      <c r="K179" s="350"/>
    </row>
    <row r="180" s="1" customFormat="1" ht="15" customHeight="1">
      <c r="B180" s="327"/>
      <c r="C180" s="302" t="s">
        <v>54</v>
      </c>
      <c r="D180" s="302"/>
      <c r="E180" s="302"/>
      <c r="F180" s="325" t="s">
        <v>1302</v>
      </c>
      <c r="G180" s="302"/>
      <c r="H180" s="302" t="s">
        <v>1375</v>
      </c>
      <c r="I180" s="302" t="s">
        <v>1304</v>
      </c>
      <c r="J180" s="302">
        <v>255</v>
      </c>
      <c r="K180" s="350"/>
    </row>
    <row r="181" s="1" customFormat="1" ht="15" customHeight="1">
      <c r="B181" s="327"/>
      <c r="C181" s="302" t="s">
        <v>96</v>
      </c>
      <c r="D181" s="302"/>
      <c r="E181" s="302"/>
      <c r="F181" s="325" t="s">
        <v>1302</v>
      </c>
      <c r="G181" s="302"/>
      <c r="H181" s="302" t="s">
        <v>1266</v>
      </c>
      <c r="I181" s="302" t="s">
        <v>1304</v>
      </c>
      <c r="J181" s="302">
        <v>10</v>
      </c>
      <c r="K181" s="350"/>
    </row>
    <row r="182" s="1" customFormat="1" ht="15" customHeight="1">
      <c r="B182" s="327"/>
      <c r="C182" s="302" t="s">
        <v>97</v>
      </c>
      <c r="D182" s="302"/>
      <c r="E182" s="302"/>
      <c r="F182" s="325" t="s">
        <v>1302</v>
      </c>
      <c r="G182" s="302"/>
      <c r="H182" s="302" t="s">
        <v>1376</v>
      </c>
      <c r="I182" s="302" t="s">
        <v>1337</v>
      </c>
      <c r="J182" s="302"/>
      <c r="K182" s="350"/>
    </row>
    <row r="183" s="1" customFormat="1" ht="15" customHeight="1">
      <c r="B183" s="327"/>
      <c r="C183" s="302" t="s">
        <v>1377</v>
      </c>
      <c r="D183" s="302"/>
      <c r="E183" s="302"/>
      <c r="F183" s="325" t="s">
        <v>1302</v>
      </c>
      <c r="G183" s="302"/>
      <c r="H183" s="302" t="s">
        <v>1378</v>
      </c>
      <c r="I183" s="302" t="s">
        <v>1337</v>
      </c>
      <c r="J183" s="302"/>
      <c r="K183" s="350"/>
    </row>
    <row r="184" s="1" customFormat="1" ht="15" customHeight="1">
      <c r="B184" s="327"/>
      <c r="C184" s="302" t="s">
        <v>1366</v>
      </c>
      <c r="D184" s="302"/>
      <c r="E184" s="302"/>
      <c r="F184" s="325" t="s">
        <v>1302</v>
      </c>
      <c r="G184" s="302"/>
      <c r="H184" s="302" t="s">
        <v>1379</v>
      </c>
      <c r="I184" s="302" t="s">
        <v>1337</v>
      </c>
      <c r="J184" s="302"/>
      <c r="K184" s="350"/>
    </row>
    <row r="185" s="1" customFormat="1" ht="15" customHeight="1">
      <c r="B185" s="327"/>
      <c r="C185" s="302" t="s">
        <v>99</v>
      </c>
      <c r="D185" s="302"/>
      <c r="E185" s="302"/>
      <c r="F185" s="325" t="s">
        <v>1308</v>
      </c>
      <c r="G185" s="302"/>
      <c r="H185" s="302" t="s">
        <v>1380</v>
      </c>
      <c r="I185" s="302" t="s">
        <v>1304</v>
      </c>
      <c r="J185" s="302">
        <v>50</v>
      </c>
      <c r="K185" s="350"/>
    </row>
    <row r="186" s="1" customFormat="1" ht="15" customHeight="1">
      <c r="B186" s="327"/>
      <c r="C186" s="302" t="s">
        <v>1381</v>
      </c>
      <c r="D186" s="302"/>
      <c r="E186" s="302"/>
      <c r="F186" s="325" t="s">
        <v>1308</v>
      </c>
      <c r="G186" s="302"/>
      <c r="H186" s="302" t="s">
        <v>1382</v>
      </c>
      <c r="I186" s="302" t="s">
        <v>1383</v>
      </c>
      <c r="J186" s="302"/>
      <c r="K186" s="350"/>
    </row>
    <row r="187" s="1" customFormat="1" ht="15" customHeight="1">
      <c r="B187" s="327"/>
      <c r="C187" s="302" t="s">
        <v>1384</v>
      </c>
      <c r="D187" s="302"/>
      <c r="E187" s="302"/>
      <c r="F187" s="325" t="s">
        <v>1308</v>
      </c>
      <c r="G187" s="302"/>
      <c r="H187" s="302" t="s">
        <v>1385</v>
      </c>
      <c r="I187" s="302" t="s">
        <v>1383</v>
      </c>
      <c r="J187" s="302"/>
      <c r="K187" s="350"/>
    </row>
    <row r="188" s="1" customFormat="1" ht="15" customHeight="1">
      <c r="B188" s="327"/>
      <c r="C188" s="302" t="s">
        <v>1386</v>
      </c>
      <c r="D188" s="302"/>
      <c r="E188" s="302"/>
      <c r="F188" s="325" t="s">
        <v>1308</v>
      </c>
      <c r="G188" s="302"/>
      <c r="H188" s="302" t="s">
        <v>1387</v>
      </c>
      <c r="I188" s="302" t="s">
        <v>1383</v>
      </c>
      <c r="J188" s="302"/>
      <c r="K188" s="350"/>
    </row>
    <row r="189" s="1" customFormat="1" ht="15" customHeight="1">
      <c r="B189" s="327"/>
      <c r="C189" s="363" t="s">
        <v>1388</v>
      </c>
      <c r="D189" s="302"/>
      <c r="E189" s="302"/>
      <c r="F189" s="325" t="s">
        <v>1308</v>
      </c>
      <c r="G189" s="302"/>
      <c r="H189" s="302" t="s">
        <v>1389</v>
      </c>
      <c r="I189" s="302" t="s">
        <v>1390</v>
      </c>
      <c r="J189" s="364" t="s">
        <v>1391</v>
      </c>
      <c r="K189" s="350"/>
    </row>
    <row r="190" s="18" customFormat="1" ht="15" customHeight="1">
      <c r="B190" s="365"/>
      <c r="C190" s="366" t="s">
        <v>1392</v>
      </c>
      <c r="D190" s="367"/>
      <c r="E190" s="367"/>
      <c r="F190" s="368" t="s">
        <v>1308</v>
      </c>
      <c r="G190" s="367"/>
      <c r="H190" s="367" t="s">
        <v>1393</v>
      </c>
      <c r="I190" s="367" t="s">
        <v>1390</v>
      </c>
      <c r="J190" s="369" t="s">
        <v>1391</v>
      </c>
      <c r="K190" s="370"/>
    </row>
    <row r="191" s="1" customFormat="1" ht="15" customHeight="1">
      <c r="B191" s="327"/>
      <c r="C191" s="363" t="s">
        <v>42</v>
      </c>
      <c r="D191" s="302"/>
      <c r="E191" s="302"/>
      <c r="F191" s="325" t="s">
        <v>1302</v>
      </c>
      <c r="G191" s="302"/>
      <c r="H191" s="299" t="s">
        <v>1394</v>
      </c>
      <c r="I191" s="302" t="s">
        <v>1395</v>
      </c>
      <c r="J191" s="302"/>
      <c r="K191" s="350"/>
    </row>
    <row r="192" s="1" customFormat="1" ht="15" customHeight="1">
      <c r="B192" s="327"/>
      <c r="C192" s="363" t="s">
        <v>1396</v>
      </c>
      <c r="D192" s="302"/>
      <c r="E192" s="302"/>
      <c r="F192" s="325" t="s">
        <v>1302</v>
      </c>
      <c r="G192" s="302"/>
      <c r="H192" s="302" t="s">
        <v>1397</v>
      </c>
      <c r="I192" s="302" t="s">
        <v>1337</v>
      </c>
      <c r="J192" s="302"/>
      <c r="K192" s="350"/>
    </row>
    <row r="193" s="1" customFormat="1" ht="15" customHeight="1">
      <c r="B193" s="327"/>
      <c r="C193" s="363" t="s">
        <v>1398</v>
      </c>
      <c r="D193" s="302"/>
      <c r="E193" s="302"/>
      <c r="F193" s="325" t="s">
        <v>1302</v>
      </c>
      <c r="G193" s="302"/>
      <c r="H193" s="302" t="s">
        <v>1399</v>
      </c>
      <c r="I193" s="302" t="s">
        <v>1337</v>
      </c>
      <c r="J193" s="302"/>
      <c r="K193" s="350"/>
    </row>
    <row r="194" s="1" customFormat="1" ht="15" customHeight="1">
      <c r="B194" s="327"/>
      <c r="C194" s="363" t="s">
        <v>1400</v>
      </c>
      <c r="D194" s="302"/>
      <c r="E194" s="302"/>
      <c r="F194" s="325" t="s">
        <v>1308</v>
      </c>
      <c r="G194" s="302"/>
      <c r="H194" s="302" t="s">
        <v>1401</v>
      </c>
      <c r="I194" s="302" t="s">
        <v>1337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1402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1403</v>
      </c>
      <c r="D201" s="372"/>
      <c r="E201" s="372"/>
      <c r="F201" s="372" t="s">
        <v>1404</v>
      </c>
      <c r="G201" s="373"/>
      <c r="H201" s="372" t="s">
        <v>1405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1395</v>
      </c>
      <c r="D203" s="302"/>
      <c r="E203" s="302"/>
      <c r="F203" s="325" t="s">
        <v>43</v>
      </c>
      <c r="G203" s="302"/>
      <c r="H203" s="302" t="s">
        <v>1406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44</v>
      </c>
      <c r="G204" s="302"/>
      <c r="H204" s="302" t="s">
        <v>1407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47</v>
      </c>
      <c r="G205" s="302"/>
      <c r="H205" s="302" t="s">
        <v>1408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45</v>
      </c>
      <c r="G206" s="302"/>
      <c r="H206" s="302" t="s">
        <v>1409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46</v>
      </c>
      <c r="G207" s="302"/>
      <c r="H207" s="302" t="s">
        <v>1410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1349</v>
      </c>
      <c r="D209" s="302"/>
      <c r="E209" s="302"/>
      <c r="F209" s="325" t="s">
        <v>79</v>
      </c>
      <c r="G209" s="302"/>
      <c r="H209" s="302" t="s">
        <v>1411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1244</v>
      </c>
      <c r="G210" s="302"/>
      <c r="H210" s="302" t="s">
        <v>1245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1242</v>
      </c>
      <c r="G211" s="302"/>
      <c r="H211" s="302" t="s">
        <v>1412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1246</v>
      </c>
      <c r="G212" s="363"/>
      <c r="H212" s="354" t="s">
        <v>1247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1248</v>
      </c>
      <c r="G213" s="363"/>
      <c r="H213" s="354" t="s">
        <v>1413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1373</v>
      </c>
      <c r="D215" s="302"/>
      <c r="E215" s="302"/>
      <c r="F215" s="325">
        <v>1</v>
      </c>
      <c r="G215" s="363"/>
      <c r="H215" s="354" t="s">
        <v>1414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1415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1416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1417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2025-03-26T14:22:17Z</dcterms:created>
  <dcterms:modified xsi:type="dcterms:W3CDTF">2025-03-26T14:22:20Z</dcterms:modified>
</cp:coreProperties>
</file>